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01006\上下水道部\01総務経営課\01総務経営グループ\R05_総務経営グループ\③経営比較分析表\20240118_1705Fw： 【茨城県市町村課】公営企業に係る経営比較分析表（令和４年度決算）の分析等について（送信の御連～\常陸大宮市（県提出）\"/>
    </mc:Choice>
  </mc:AlternateContent>
  <workbookProtection workbookAlgorithmName="SHA-512" workbookHashValue="on5R79ECIsNCyFCb+SyaRiztyoWb9rNXsS8bKchd33+R4cP2SRzmEXv9hLNODMKxrXqkRB1e4UCpGvnMuWD+Bg==" workbookSaltValue="aVLqpqx6FRJFvV8qVVTU2g==" workbookSpinCount="100000" lockStructure="1"/>
  <bookViews>
    <workbookView xWindow="0" yWindow="0" windowWidth="15360" windowHeight="763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W10" i="4"/>
  <c r="B10" i="4"/>
  <c r="BB8" i="4"/>
  <c r="AD8" i="4"/>
  <c r="I8" i="4"/>
  <c r="B8" i="4"/>
</calcChain>
</file>

<file path=xl/sharedStrings.xml><?xml version="1.0" encoding="utf-8"?>
<sst xmlns="http://schemas.openxmlformats.org/spreadsheetml/2006/main" count="247" uniqueCount="118">
  <si>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</si>
  <si>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</si>
  <si>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</si>
  <si>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</si>
  <si>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</si>
  <si>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</si>
  <si>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</si>
  <si>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</si>
  <si>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</si>
  <si>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</si>
  <si>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</si>
  <si>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</si>
  <si>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</si>
  <si>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</si>
  <si>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</si>
  <si>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</si>
  <si>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</si>
  <si>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</si>
  <si>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</si>
  <si>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</si>
  <si>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</si>
  <si>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</si>
  <si>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</si>
  <si>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</si>
  <si>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</si>
  <si>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</si>
  <si>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</si>
  <si>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</si>
  <si>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</si>
  <si>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</si>
  <si>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</si>
  <si>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</si>
  <si>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</si>
  <si>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</si>
  <si>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</si>
  <si>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</si>
  <si>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</si>
  <si>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</si>
  <si>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</si>
  <si>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</si>
  <si>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</si>
  <si>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</si>
  <si>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</si>
  <si>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</si>
  <si>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</si>
  <si>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</si>
  <si>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</si>
  <si>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</si>
  <si>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</si>
  <si>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</si>
  <si>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</si>
  <si>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</si>
  <si>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</si>
  <si>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</si>
  <si>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</si>
  <si>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</si>
  <si>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</si>
  <si>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</si>
  <si>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</si>
  <si>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</si>
  <si>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</si>
  <si>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</si>
  <si>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</si>
  <si>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</si>
  <si>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</si>
  <si>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</si>
  <si>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</si>
  <si>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</si>
  <si>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</si>
  <si>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</si>
  <si>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</si>
  <si>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</si>
  <si>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</si>
  <si>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</si>
  <si>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</si>
  <si>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</si>
  <si>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</si>
  <si>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</si>
  <si>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</si>
  <si>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</si>
  <si>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</si>
  <si>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</si>
  <si>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</si>
  <si>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</si>
  <si>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</si>
  <si>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</si>
  <si>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</si>
  <si>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</si>
  <si>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</si>
  <si>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</si>
  <si>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</si>
  <si>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</si>
  <si>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</si>
  <si>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</si>
  <si>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</si>
  <si>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</si>
  <si>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</si>
  <si>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常陸大宮市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</si>
  <si>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</si>
  <si>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</si>
  <si>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</si>
  <si>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</si>
  <si>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</si>
  <si>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</si>
  <si>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</si>
  <si>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</si>
  <si>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</si>
  <si>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</si>
  <si>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</si>
  <si>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</si>
  <si>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</si>
  <si>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</si>
  <si>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</si>
  <si>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</si>
  <si>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</si>
  <si>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①収益的収支比率は黒字である100％を上回ったが、一般会計からの繰入金に依存している状況が続いている。
④企業債残高対事業規模比率は、全国平均及び類似団体平均より低い。新規の整備を行っていないことから地方債の発行がなく、地方債残高が減少しているためである。
⑤経費回収率及び⑥汚水処理原価は、全国平均及び類似団体平均より低い。汚水処理に係る維持管理費を抑えられている一方、料金水準が低いことから経費回収率が低い状況である。
⑦施設利用率は全国平均及び類似団体と比較して著しく高い100％となった。これは、特定地域生活排水処理施設として適正に施設利用がされているものである。
⑧水洗化率は全国平均及び類似団体と比較して高い100％となっている。これは、特定地域生活排水処理施設の利用者は水洗化していることが前提となるためである。</t>
    <rPh sb="1" eb="4">
      <t>シュウエキテキ</t>
    </rPh>
    <rPh sb="4" eb="6">
      <t>シュウシ</t>
    </rPh>
    <rPh sb="6" eb="8">
      <t>ヒリツ</t>
    </rPh>
    <rPh sb="9" eb="11">
      <t>クロジ</t>
    </rPh>
    <rPh sb="19" eb="21">
      <t>ウワマワ</t>
    </rPh>
    <rPh sb="53" eb="56">
      <t>キギョウサイ</t>
    </rPh>
    <rPh sb="56" eb="58">
      <t>ザンダカ</t>
    </rPh>
    <rPh sb="58" eb="59">
      <t>タイ</t>
    </rPh>
    <rPh sb="59" eb="61">
      <t>ジギョウ</t>
    </rPh>
    <rPh sb="61" eb="63">
      <t>キボ</t>
    </rPh>
    <rPh sb="63" eb="65">
      <t>ヒリツ</t>
    </rPh>
    <rPh sb="67" eb="69">
      <t>ゼンコク</t>
    </rPh>
    <rPh sb="69" eb="71">
      <t>ヘイキン</t>
    </rPh>
    <rPh sb="71" eb="72">
      <t>オヨ</t>
    </rPh>
    <rPh sb="73" eb="75">
      <t>ルイジ</t>
    </rPh>
    <rPh sb="75" eb="77">
      <t>ダンタイ</t>
    </rPh>
    <rPh sb="77" eb="79">
      <t>ヘイキン</t>
    </rPh>
    <rPh sb="81" eb="82">
      <t>ヒク</t>
    </rPh>
    <rPh sb="84" eb="86">
      <t>シンキ</t>
    </rPh>
    <rPh sb="87" eb="89">
      <t>セイビ</t>
    </rPh>
    <rPh sb="90" eb="91">
      <t>オコナ</t>
    </rPh>
    <rPh sb="100" eb="103">
      <t>チホウサイ</t>
    </rPh>
    <rPh sb="104" eb="106">
      <t>ハッコウ</t>
    </rPh>
    <rPh sb="110" eb="113">
      <t>チホウサイ</t>
    </rPh>
    <rPh sb="113" eb="115">
      <t>ザンダカ</t>
    </rPh>
    <rPh sb="116" eb="118">
      <t>ゲンショウ</t>
    </rPh>
    <rPh sb="130" eb="132">
      <t>ケイヒ</t>
    </rPh>
    <rPh sb="132" eb="135">
      <t>カイシュウリツ</t>
    </rPh>
    <rPh sb="135" eb="136">
      <t>オヨ</t>
    </rPh>
    <rPh sb="146" eb="148">
      <t>ゼンコク</t>
    </rPh>
    <rPh sb="148" eb="150">
      <t>ヘイキン</t>
    </rPh>
    <rPh sb="150" eb="151">
      <t>オヨ</t>
    </rPh>
    <rPh sb="152" eb="154">
      <t>ルイジ</t>
    </rPh>
    <rPh sb="154" eb="156">
      <t>ダンタイ</t>
    </rPh>
    <rPh sb="156" eb="158">
      <t>ヘイキン</t>
    </rPh>
    <rPh sb="160" eb="161">
      <t>ヒク</t>
    </rPh>
    <rPh sb="163" eb="165">
      <t>オスイ</t>
    </rPh>
    <rPh sb="165" eb="167">
      <t>ショリ</t>
    </rPh>
    <rPh sb="168" eb="169">
      <t>カカ</t>
    </rPh>
    <rPh sb="170" eb="172">
      <t>イジ</t>
    </rPh>
    <rPh sb="172" eb="175">
      <t>カンリヒ</t>
    </rPh>
    <rPh sb="176" eb="177">
      <t>オサ</t>
    </rPh>
    <rPh sb="183" eb="185">
      <t>イッポウ</t>
    </rPh>
    <rPh sb="186" eb="188">
      <t>リョウキン</t>
    </rPh>
    <rPh sb="188" eb="190">
      <t>スイジュン</t>
    </rPh>
    <rPh sb="191" eb="192">
      <t>ヒク</t>
    </rPh>
    <rPh sb="197" eb="199">
      <t>ケイヒ</t>
    </rPh>
    <rPh sb="199" eb="201">
      <t>カイシュウ</t>
    </rPh>
    <rPh sb="201" eb="202">
      <t>リツ</t>
    </rPh>
    <rPh sb="203" eb="204">
      <t>ヒク</t>
    </rPh>
    <rPh sb="205" eb="207">
      <t>ジョウキョウ</t>
    </rPh>
    <rPh sb="213" eb="215">
      <t>シセツ</t>
    </rPh>
    <rPh sb="215" eb="218">
      <t>リヨウリツ</t>
    </rPh>
    <rPh sb="219" eb="221">
      <t>ゼンコク</t>
    </rPh>
    <rPh sb="221" eb="223">
      <t>ヘイキン</t>
    </rPh>
    <rPh sb="223" eb="224">
      <t>オヨ</t>
    </rPh>
    <rPh sb="225" eb="227">
      <t>ルイジ</t>
    </rPh>
    <rPh sb="227" eb="229">
      <t>ダンタイ</t>
    </rPh>
    <rPh sb="230" eb="232">
      <t>ヒカク</t>
    </rPh>
    <rPh sb="234" eb="235">
      <t>イチジル</t>
    </rPh>
    <rPh sb="237" eb="238">
      <t>タカ</t>
    </rPh>
    <rPh sb="252" eb="254">
      <t>トクテイ</t>
    </rPh>
    <rPh sb="254" eb="256">
      <t>チイキ</t>
    </rPh>
    <rPh sb="256" eb="258">
      <t>セイカツ</t>
    </rPh>
    <rPh sb="258" eb="260">
      <t>ハイスイ</t>
    </rPh>
    <rPh sb="260" eb="262">
      <t>ショリ</t>
    </rPh>
    <rPh sb="262" eb="264">
      <t>シセツ</t>
    </rPh>
    <rPh sb="267" eb="269">
      <t>テキセイ</t>
    </rPh>
    <rPh sb="270" eb="272">
      <t>シセツ</t>
    </rPh>
    <rPh sb="272" eb="274">
      <t>リヨウ</t>
    </rPh>
    <rPh sb="293" eb="295">
      <t>ゼンコク</t>
    </rPh>
    <rPh sb="295" eb="297">
      <t>ヘイキン</t>
    </rPh>
    <rPh sb="297" eb="298">
      <t>オヨ</t>
    </rPh>
    <rPh sb="299" eb="301">
      <t>ルイジ</t>
    </rPh>
    <rPh sb="301" eb="303">
      <t>ダンタイ</t>
    </rPh>
    <rPh sb="304" eb="306">
      <t>ヒカク</t>
    </rPh>
    <rPh sb="308" eb="309">
      <t>タカ</t>
    </rPh>
    <rPh sb="338" eb="341">
      <t>リヨウシャ</t>
    </rPh>
    <rPh sb="342" eb="345">
      <t>スイセンカ</t>
    </rPh>
    <rPh sb="352" eb="354">
      <t>ゼンテイ</t>
    </rPh>
    <phoneticPr fontId="15"/>
  </si>
  <si>
    <t>　各指標からは経営の健全性が見られるが、使用料収益では維持管理費を賄えていない状況であり、不足分については、一般会計からの繰入金に依存している状況である。区域内の人口減少が著しく、経営状況は厳しい。
　また、長期的に見た場合、浄化槽本体の老朽化に対する修繕費用の増加や、今後到来する浄化槽の莫大な更新費用などが想定され、投資規模に応じた使用料の見直しを行う必要があるが、他の下水道事業の料金との均衡が保てなくなる。
　さらには、空き家が増えることにより個人の敷地に公有財産が残置されるという問題が顕在化しており、今後も増加することが懸念されている。そのため、令和5年度末で事業の廃止を行い、浄化槽を個人に移譲することとした。</t>
    <rPh sb="1" eb="2">
      <t>カク</t>
    </rPh>
    <rPh sb="2" eb="4">
      <t>シヒョウ</t>
    </rPh>
    <rPh sb="7" eb="9">
      <t>ケイエイ</t>
    </rPh>
    <rPh sb="10" eb="13">
      <t>ケンゼンセイ</t>
    </rPh>
    <rPh sb="14" eb="15">
      <t>ミ</t>
    </rPh>
    <rPh sb="90" eb="92">
      <t>ケイエイ</t>
    </rPh>
    <rPh sb="92" eb="94">
      <t>ジョウキョウ</t>
    </rPh>
    <rPh sb="95" eb="96">
      <t>キビ</t>
    </rPh>
    <rPh sb="135" eb="137">
      <t>コンゴ</t>
    </rPh>
    <phoneticPr fontId="4"/>
  </si>
  <si>
    <t>　本事業は平成14年から供用開始した事業であり、耐用年数の到達はしておらず、老朽化は見られない。</t>
    <rPh sb="38" eb="41">
      <t>ロウキュウカ</t>
    </rPh>
    <rPh sb="42" eb="43">
      <t>ミ</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</si>
</sst>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b/>
      <sz val="15"/>
      <color theme="3"/>
      <name val="ＭＳ 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203-4431-9DBD-6A4A25B20DB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203-4431-9DBD-6A4A25B20DB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100</c:v>
                </c:pt>
                <c:pt idx="1">
                  <c:v>100.34</c:v>
                </c:pt>
                <c:pt idx="2">
                  <c:v>100</c:v>
                </c:pt>
                <c:pt idx="3">
                  <c:v>100</c:v>
                </c:pt>
                <c:pt idx="4">
                  <c:v>100</c:v>
                </c:pt>
              </c:numCache>
            </c:numRef>
          </c:val>
          <c:extLst>
            <c:ext xmlns:c16="http://schemas.microsoft.com/office/drawing/2014/chart" uri="{C3380CC4-5D6E-409C-BE32-E72D297353CC}">
              <c16:uniqueId val="{00000000-EB2B-4879-9416-D409375DBDE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59.94</c:v>
                </c:pt>
                <c:pt idx="1">
                  <c:v>59.64</c:v>
                </c:pt>
                <c:pt idx="2">
                  <c:v>58.19</c:v>
                </c:pt>
                <c:pt idx="3">
                  <c:v>56.52</c:v>
                </c:pt>
                <c:pt idx="4">
                  <c:v>88.45</c:v>
                </c:pt>
              </c:numCache>
            </c:numRef>
          </c:val>
          <c:smooth val="0"/>
          <c:extLst>
            <c:ext xmlns:c16="http://schemas.microsoft.com/office/drawing/2014/chart" uri="{C3380CC4-5D6E-409C-BE32-E72D297353CC}">
              <c16:uniqueId val="{00000001-EB2B-4879-9416-D409375DBDE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0BD6-4A73-B171-33EDFE0E200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89.66</c:v>
                </c:pt>
                <c:pt idx="1">
                  <c:v>90.63</c:v>
                </c:pt>
                <c:pt idx="2">
                  <c:v>87.8</c:v>
                </c:pt>
                <c:pt idx="3">
                  <c:v>88.43</c:v>
                </c:pt>
                <c:pt idx="4">
                  <c:v>90.34</c:v>
                </c:pt>
              </c:numCache>
            </c:numRef>
          </c:val>
          <c:smooth val="0"/>
          <c:extLst>
            <c:ext xmlns:c16="http://schemas.microsoft.com/office/drawing/2014/chart" uri="{C3380CC4-5D6E-409C-BE32-E72D297353CC}">
              <c16:uniqueId val="{00000001-0BD6-4A73-B171-33EDFE0E200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101.26</c:v>
                </c:pt>
                <c:pt idx="1">
                  <c:v>97.88</c:v>
                </c:pt>
                <c:pt idx="2">
                  <c:v>104.82</c:v>
                </c:pt>
                <c:pt idx="3">
                  <c:v>100.81</c:v>
                </c:pt>
                <c:pt idx="4">
                  <c:v>105.17</c:v>
                </c:pt>
              </c:numCache>
            </c:numRef>
          </c:val>
          <c:extLst>
            <c:ext xmlns:c16="http://schemas.microsoft.com/office/drawing/2014/chart" uri="{C3380CC4-5D6E-409C-BE32-E72D297353CC}">
              <c16:uniqueId val="{00000000-00E9-4CB1-B27E-41C945A9311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E9-4CB1-B27E-41C945A9311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CD1-4D33-ADA4-792F3299D2D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D1-4D33-ADA4-792F3299D2D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B33-4B3C-99CB-936EC1F53FD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B33-4B3C-99CB-936EC1F53FD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E45-41D1-BEE3-83888BEB5B2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E45-41D1-BEE3-83888BEB5B2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C8A-467A-9EA2-31A3FBFB71F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8A-467A-9EA2-31A3FBFB71F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65.989999999999995</c:v>
                </c:pt>
                <c:pt idx="1">
                  <c:v>32.090000000000003</c:v>
                </c:pt>
                <c:pt idx="2">
                  <c:v>5.5</c:v>
                </c:pt>
                <c:pt idx="3">
                  <c:v>20.16</c:v>
                </c:pt>
                <c:pt idx="4">
                  <c:v>19.12</c:v>
                </c:pt>
              </c:numCache>
            </c:numRef>
          </c:val>
          <c:extLst>
            <c:ext xmlns:c16="http://schemas.microsoft.com/office/drawing/2014/chart" uri="{C3380CC4-5D6E-409C-BE32-E72D297353CC}">
              <c16:uniqueId val="{00000000-2FDF-4FCE-9FDF-7BFFB68097B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296.89</c:v>
                </c:pt>
                <c:pt idx="1">
                  <c:v>270.57</c:v>
                </c:pt>
                <c:pt idx="2">
                  <c:v>294.27</c:v>
                </c:pt>
                <c:pt idx="3">
                  <c:v>294.08999999999997</c:v>
                </c:pt>
                <c:pt idx="4">
                  <c:v>294.08999999999997</c:v>
                </c:pt>
              </c:numCache>
            </c:numRef>
          </c:val>
          <c:smooth val="0"/>
          <c:extLst>
            <c:ext xmlns:c16="http://schemas.microsoft.com/office/drawing/2014/chart" uri="{C3380CC4-5D6E-409C-BE32-E72D297353CC}">
              <c16:uniqueId val="{00000001-2FDF-4FCE-9FDF-7BFFB68097B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41.78</c:v>
                </c:pt>
                <c:pt idx="1">
                  <c:v>47.73</c:v>
                </c:pt>
                <c:pt idx="2">
                  <c:v>48.82</c:v>
                </c:pt>
                <c:pt idx="3">
                  <c:v>44.8</c:v>
                </c:pt>
                <c:pt idx="4">
                  <c:v>31.83</c:v>
                </c:pt>
              </c:numCache>
            </c:numRef>
          </c:val>
          <c:extLst>
            <c:ext xmlns:c16="http://schemas.microsoft.com/office/drawing/2014/chart" uri="{C3380CC4-5D6E-409C-BE32-E72D297353CC}">
              <c16:uniqueId val="{00000000-AEA6-473E-940A-45EFD5B5378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63.06</c:v>
                </c:pt>
                <c:pt idx="1">
                  <c:v>62.5</c:v>
                </c:pt>
                <c:pt idx="2">
                  <c:v>60.59</c:v>
                </c:pt>
                <c:pt idx="3">
                  <c:v>60</c:v>
                </c:pt>
                <c:pt idx="4">
                  <c:v>59.01</c:v>
                </c:pt>
              </c:numCache>
            </c:numRef>
          </c:val>
          <c:smooth val="0"/>
          <c:extLst>
            <c:ext xmlns:c16="http://schemas.microsoft.com/office/drawing/2014/chart" uri="{C3380CC4-5D6E-409C-BE32-E72D297353CC}">
              <c16:uniqueId val="{00000001-AEA6-473E-940A-45EFD5B5378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174.4</c:v>
                </c:pt>
                <c:pt idx="1">
                  <c:v>150.15</c:v>
                </c:pt>
                <c:pt idx="2">
                  <c:v>150</c:v>
                </c:pt>
                <c:pt idx="3">
                  <c:v>161.9</c:v>
                </c:pt>
                <c:pt idx="4">
                  <c:v>223.27</c:v>
                </c:pt>
              </c:numCache>
            </c:numRef>
          </c:val>
          <c:extLst>
            <c:ext xmlns:c16="http://schemas.microsoft.com/office/drawing/2014/chart" uri="{C3380CC4-5D6E-409C-BE32-E72D297353CC}">
              <c16:uniqueId val="{00000000-41CE-4F0F-AC9F-DDDDB232CB1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264.77</c:v>
                </c:pt>
                <c:pt idx="1">
                  <c:v>269.33</c:v>
                </c:pt>
                <c:pt idx="2">
                  <c:v>280.23</c:v>
                </c:pt>
                <c:pt idx="3">
                  <c:v>282.70999999999998</c:v>
                </c:pt>
                <c:pt idx="4">
                  <c:v>291.82</c:v>
                </c:pt>
              </c:numCache>
            </c:numRef>
          </c:val>
          <c:smooth val="0"/>
          <c:extLst>
            <c:ext xmlns:c16="http://schemas.microsoft.com/office/drawing/2014/chart" uri="{C3380CC4-5D6E-409C-BE32-E72D297353CC}">
              <c16:uniqueId val="{00000001-41CE-4F0F-AC9F-DDDDB232CB1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B40" zoomScaleNormal="100" workbookViewId="0">
      <selection activeCell="BL47" sqref="BL47:BZ6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茨城県　常陸大宮市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法非適用</v>
      </c>
      <c r="C8" s="65"/>
      <c r="D8" s="65"/>
      <c r="E8" s="65"/>
      <c r="F8" s="65"/>
      <c r="G8" s="65"/>
      <c r="H8" s="65"/>
      <c r="I8" s="65" t="str">
        <f>データ!J6</f>
        <v>下水道事業</v>
      </c>
      <c r="J8" s="65"/>
      <c r="K8" s="65"/>
      <c r="L8" s="65"/>
      <c r="M8" s="65"/>
      <c r="N8" s="65"/>
      <c r="O8" s="65"/>
      <c r="P8" s="65" t="str">
        <f>データ!K6</f>
        <v>特定地域生活排水処理</v>
      </c>
      <c r="Q8" s="65"/>
      <c r="R8" s="65"/>
      <c r="S8" s="65"/>
      <c r="T8" s="65"/>
      <c r="U8" s="65"/>
      <c r="V8" s="65"/>
      <c r="W8" s="65" t="str">
        <f>データ!L6</f>
        <v>K2</v>
      </c>
      <c r="X8" s="65"/>
      <c r="Y8" s="65"/>
      <c r="Z8" s="65"/>
      <c r="AA8" s="65"/>
      <c r="AB8" s="65"/>
      <c r="AC8" s="65"/>
      <c r="AD8" s="66" t="str">
        <f>データ!$M$6</f>
        <v>非設置</v>
      </c>
      <c r="AE8" s="66"/>
      <c r="AF8" s="66"/>
      <c r="AG8" s="66"/>
      <c r="AH8" s="66"/>
      <c r="AI8" s="66"/>
      <c r="AJ8" s="66"/>
      <c r="AK8" s="3"/>
      <c r="AL8" s="45">
        <f>データ!S6</f>
        <v>39370</v>
      </c>
      <c r="AM8" s="45"/>
      <c r="AN8" s="45"/>
      <c r="AO8" s="45"/>
      <c r="AP8" s="45"/>
      <c r="AQ8" s="45"/>
      <c r="AR8" s="45"/>
      <c r="AS8" s="45"/>
      <c r="AT8" s="46">
        <f>データ!T6</f>
        <v>348.45</v>
      </c>
      <c r="AU8" s="46"/>
      <c r="AV8" s="46"/>
      <c r="AW8" s="46"/>
      <c r="AX8" s="46"/>
      <c r="AY8" s="46"/>
      <c r="AZ8" s="46"/>
      <c r="BA8" s="46"/>
      <c r="BB8" s="46">
        <f>データ!U6</f>
        <v>112.99</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3.03</v>
      </c>
      <c r="Q10" s="46"/>
      <c r="R10" s="46"/>
      <c r="S10" s="46"/>
      <c r="T10" s="46"/>
      <c r="U10" s="46"/>
      <c r="V10" s="46"/>
      <c r="W10" s="46">
        <f>データ!Q6</f>
        <v>100</v>
      </c>
      <c r="X10" s="46"/>
      <c r="Y10" s="46"/>
      <c r="Z10" s="46"/>
      <c r="AA10" s="46"/>
      <c r="AB10" s="46"/>
      <c r="AC10" s="46"/>
      <c r="AD10" s="45">
        <f>データ!R6</f>
        <v>2970</v>
      </c>
      <c r="AE10" s="45"/>
      <c r="AF10" s="45"/>
      <c r="AG10" s="45"/>
      <c r="AH10" s="45"/>
      <c r="AI10" s="45"/>
      <c r="AJ10" s="45"/>
      <c r="AK10" s="2"/>
      <c r="AL10" s="45">
        <f>データ!V6</f>
        <v>1187</v>
      </c>
      <c r="AM10" s="45"/>
      <c r="AN10" s="45"/>
      <c r="AO10" s="45"/>
      <c r="AP10" s="45"/>
      <c r="AQ10" s="45"/>
      <c r="AR10" s="45"/>
      <c r="AS10" s="45"/>
      <c r="AT10" s="46">
        <f>データ!W6</f>
        <v>216.91</v>
      </c>
      <c r="AU10" s="46"/>
      <c r="AV10" s="46"/>
      <c r="AW10" s="46"/>
      <c r="AX10" s="46"/>
      <c r="AY10" s="46"/>
      <c r="AZ10" s="46"/>
      <c r="BA10" s="46"/>
      <c r="BB10" s="46">
        <f>データ!X6</f>
        <v>5.47</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【307.39】</v>
      </c>
      <c r="I86" s="12" t="str">
        <f>データ!CA6</f>
        <v>【57.03】</v>
      </c>
      <c r="J86" s="12" t="str">
        <f>データ!CL6</f>
        <v>【294.83】</v>
      </c>
      <c r="K86" s="12" t="str">
        <f>データ!CW6</f>
        <v>【84.27】</v>
      </c>
      <c r="L86" s="12" t="str">
        <f>データ!DH6</f>
        <v>【86.02】</v>
      </c>
      <c r="M86" s="12" t="s">
        <v>43</v>
      </c>
      <c r="N86" s="12" t="s">
        <v>43</v>
      </c>
      <c r="O86" s="12" t="str">
        <f>データ!EO6</f>
        <v>【-】</v>
      </c>
    </row>
  </sheetData>
  <sheetProtection algorithmName="SHA-512" hashValue="3Rxc+UtsSek8okLhg1At18uhROutOVYPOtesWg6vNgbiWfCJnG1RZFPpXxeqs/w1mra/27uzJ5QutmyuzfyCUA==" saltValue="RiCLIi1kENjGsuFA4ayzQ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2">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2">
      <c r="A6" s="14" t="s">
        <v>96</v>
      </c>
      <c r="B6" s="19">
        <f>B7</f>
        <v>2022</v>
      </c>
      <c r="C6" s="19">
        <f t="shared" ref="C6:X6" si="3">C7</f>
        <v>82252</v>
      </c>
      <c r="D6" s="19">
        <f t="shared" si="3"/>
        <v>47</v>
      </c>
      <c r="E6" s="19">
        <f t="shared" si="3"/>
        <v>18</v>
      </c>
      <c r="F6" s="19">
        <f t="shared" si="3"/>
        <v>0</v>
      </c>
      <c r="G6" s="19">
        <f t="shared" si="3"/>
        <v>0</v>
      </c>
      <c r="H6" s="19" t="str">
        <f t="shared" si="3"/>
        <v>茨城県　常陸大宮市</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3.03</v>
      </c>
      <c r="Q6" s="20">
        <f t="shared" si="3"/>
        <v>100</v>
      </c>
      <c r="R6" s="20">
        <f t="shared" si="3"/>
        <v>2970</v>
      </c>
      <c r="S6" s="20">
        <f t="shared" si="3"/>
        <v>39370</v>
      </c>
      <c r="T6" s="20">
        <f t="shared" si="3"/>
        <v>348.45</v>
      </c>
      <c r="U6" s="20">
        <f t="shared" si="3"/>
        <v>112.99</v>
      </c>
      <c r="V6" s="20">
        <f t="shared" si="3"/>
        <v>1187</v>
      </c>
      <c r="W6" s="20">
        <f t="shared" si="3"/>
        <v>216.91</v>
      </c>
      <c r="X6" s="20">
        <f t="shared" si="3"/>
        <v>5.47</v>
      </c>
      <c r="Y6" s="21">
        <f>IF(Y7="",NA(),Y7)</f>
        <v>101.26</v>
      </c>
      <c r="Z6" s="21">
        <f t="shared" ref="Z6:AH6" si="4">IF(Z7="",NA(),Z7)</f>
        <v>97.88</v>
      </c>
      <c r="AA6" s="21">
        <f t="shared" si="4"/>
        <v>104.82</v>
      </c>
      <c r="AB6" s="21">
        <f t="shared" si="4"/>
        <v>100.81</v>
      </c>
      <c r="AC6" s="21">
        <f t="shared" si="4"/>
        <v>105.17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65.989999999999995</v>
      </c>
      <c r="BG6" s="21">
        <f t="shared" ref="BG6:BO6" si="7">IF(BG7="",NA(),BG7)</f>
        <v>32.090000000000003</v>
      </c>
      <c r="BH6" s="21">
        <f t="shared" si="7"/>
        <v>5.5</v>
      </c>
      <c r="BI6" s="21">
        <f t="shared" si="7"/>
        <v>20.16</v>
      </c>
      <c r="BJ6" s="21">
        <f t="shared" si="7"/>
        <v>19.12</v>
      </c>
      <c r="BK6" s="21">
        <f t="shared" si="7"/>
        <v>296.89</v>
      </c>
      <c r="BL6" s="21">
        <f t="shared" si="7"/>
        <v>270.57</v>
      </c>
      <c r="BM6" s="21">
        <f t="shared" si="7"/>
        <v>294.27</v>
      </c>
      <c r="BN6" s="21">
        <f t="shared" si="7"/>
        <v>294.08999999999997</v>
      </c>
      <c r="BO6" s="21">
        <f t="shared" si="7"/>
        <v>294.08999999999997</v>
      </c>
      <c r="BP6" s="20" t="str">
        <f>IF(BP7="","",IF(BP7="-","【-】","【"&amp;SUBSTITUTE(TEXT(BP7,"#,##0.00"),"-","△")&amp;"】"))</f>
        <v>【307.39】</v>
      </c>
      <c r="BQ6" s="21">
        <f>IF(BQ7="",NA(),BQ7)</f>
        <v>41.78</v>
      </c>
      <c r="BR6" s="21">
        <f t="shared" ref="BR6:BZ6" si="8">IF(BR7="",NA(),BR7)</f>
        <v>47.73</v>
      </c>
      <c r="BS6" s="21">
        <f t="shared" si="8"/>
        <v>48.82</v>
      </c>
      <c r="BT6" s="21">
        <f t="shared" si="8"/>
        <v>44.8</v>
      </c>
      <c r="BU6" s="21">
        <f t="shared" si="8"/>
        <v>31.83</v>
      </c>
      <c r="BV6" s="21">
        <f t="shared" si="8"/>
        <v>63.06</v>
      </c>
      <c r="BW6" s="21">
        <f t="shared" si="8"/>
        <v>62.5</v>
      </c>
      <c r="BX6" s="21">
        <f t="shared" si="8"/>
        <v>60.59</v>
      </c>
      <c r="BY6" s="21">
        <f t="shared" si="8"/>
        <v>60</v>
      </c>
      <c r="BZ6" s="21">
        <f t="shared" si="8"/>
        <v>59.01</v>
      </c>
      <c r="CA6" s="20" t="str">
        <f>IF(CA7="","",IF(CA7="-","【-】","【"&amp;SUBSTITUTE(TEXT(CA7,"#,##0.00"),"-","△")&amp;"】"))</f>
        <v>【57.03】</v>
      </c>
      <c r="CB6" s="21">
        <f>IF(CB7="",NA(),CB7)</f>
        <v>174.4</v>
      </c>
      <c r="CC6" s="21">
        <f t="shared" ref="CC6:CK6" si="9">IF(CC7="",NA(),CC7)</f>
        <v>150.15</v>
      </c>
      <c r="CD6" s="21">
        <f t="shared" si="9"/>
        <v>150</v>
      </c>
      <c r="CE6" s="21">
        <f t="shared" si="9"/>
        <v>161.9</v>
      </c>
      <c r="CF6" s="21">
        <f t="shared" si="9"/>
        <v>223.27</v>
      </c>
      <c r="CG6" s="21">
        <f t="shared" si="9"/>
        <v>264.77</v>
      </c>
      <c r="CH6" s="21">
        <f t="shared" si="9"/>
        <v>269.33</v>
      </c>
      <c r="CI6" s="21">
        <f t="shared" si="9"/>
        <v>280.23</v>
      </c>
      <c r="CJ6" s="21">
        <f t="shared" si="9"/>
        <v>282.70999999999998</v>
      </c>
      <c r="CK6" s="21">
        <f t="shared" si="9"/>
        <v>291.82</v>
      </c>
      <c r="CL6" s="20" t="str">
        <f>IF(CL7="","",IF(CL7="-","【-】","【"&amp;SUBSTITUTE(TEXT(CL7,"#,##0.00"),"-","△")&amp;"】"))</f>
        <v>【294.83】</v>
      </c>
      <c r="CM6" s="21">
        <f>IF(CM7="",NA(),CM7)</f>
        <v>100</v>
      </c>
      <c r="CN6" s="21">
        <f t="shared" ref="CN6:CV6" si="10">IF(CN7="",NA(),CN7)</f>
        <v>100.34</v>
      </c>
      <c r="CO6" s="21">
        <f t="shared" si="10"/>
        <v>100</v>
      </c>
      <c r="CP6" s="21">
        <f t="shared" si="10"/>
        <v>100</v>
      </c>
      <c r="CQ6" s="21">
        <f t="shared" si="10"/>
        <v>100</v>
      </c>
      <c r="CR6" s="21">
        <f t="shared" si="10"/>
        <v>59.94</v>
      </c>
      <c r="CS6" s="21">
        <f t="shared" si="10"/>
        <v>59.64</v>
      </c>
      <c r="CT6" s="21">
        <f t="shared" si="10"/>
        <v>58.19</v>
      </c>
      <c r="CU6" s="21">
        <f t="shared" si="10"/>
        <v>56.52</v>
      </c>
      <c r="CV6" s="21">
        <f t="shared" si="10"/>
        <v>88.45</v>
      </c>
      <c r="CW6" s="20" t="str">
        <f>IF(CW7="","",IF(CW7="-","【-】","【"&amp;SUBSTITUTE(TEXT(CW7,"#,##0.00"),"-","△")&amp;"】"))</f>
        <v>【84.27】</v>
      </c>
      <c r="CX6" s="21">
        <f>IF(CX7="",NA(),CX7)</f>
        <v>100</v>
      </c>
      <c r="CY6" s="21">
        <f t="shared" ref="CY6:DG6" si="11">IF(CY7="",NA(),CY7)</f>
        <v>100</v>
      </c>
      <c r="CZ6" s="21">
        <f t="shared" si="11"/>
        <v>100</v>
      </c>
      <c r="DA6" s="21">
        <f t="shared" si="11"/>
        <v>100</v>
      </c>
      <c r="DB6" s="21">
        <f t="shared" si="11"/>
        <v>100</v>
      </c>
      <c r="DC6" s="21">
        <f t="shared" si="11"/>
        <v>89.66</v>
      </c>
      <c r="DD6" s="21">
        <f t="shared" si="11"/>
        <v>90.63</v>
      </c>
      <c r="DE6" s="21">
        <f t="shared" si="11"/>
        <v>87.8</v>
      </c>
      <c r="DF6" s="21">
        <f t="shared" si="11"/>
        <v>88.43</v>
      </c>
      <c r="DG6" s="21">
        <f t="shared" si="11"/>
        <v>90.34</v>
      </c>
      <c r="DH6" s="20" t="str">
        <f>IF(DH7="","",IF(DH7="-","【-】","【"&amp;SUBSTITUTE(TEXT(DH7,"#,##0.00"),"-","△")&amp;"】"))</f>
        <v>【86.02】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2">
      <c r="A7" s="14"/>
      <c r="B7" s="23">
        <v>2022</v>
      </c>
      <c r="C7" s="23">
        <v>82252</v>
      </c>
      <c r="D7" s="23">
        <v>47</v>
      </c>
      <c r="E7" s="23">
        <v>18</v>
      </c>
      <c r="F7" s="23">
        <v>0</v>
      </c>
      <c r="G7" s="23">
        <v>0</v>
      </c>
      <c r="H7" s="23" t="s">
        <v>97</v>
      </c>
      <c r="I7" s="23" t="s">
        <v>98</v>
      </c>
      <c r="J7" s="23" t="s">
        <v>99</v>
      </c>
      <c r="K7" s="23" t="s">
        <v>100</v>
      </c>
      <c r="L7" s="23" t="s">
        <v>101</v>
      </c>
      <c r="M7" s="23" t="s">
        <v>102</v>
      </c>
      <c r="N7" s="24" t="s">
        <v>103</v>
      </c>
      <c r="O7" s="24" t="s">
        <v>104</v>
      </c>
      <c r="P7" s="24">
        <v>3.03</v>
      </c>
      <c r="Q7" s="24">
        <v>100</v>
      </c>
      <c r="R7" s="24">
        <v>2970</v>
      </c>
      <c r="S7" s="24">
        <v>39370</v>
      </c>
      <c r="T7" s="24">
        <v>348.45</v>
      </c>
      <c r="U7" s="24">
        <v>112.99</v>
      </c>
      <c r="V7" s="24">
        <v>1187</v>
      </c>
      <c r="W7" s="24">
        <v>216.91</v>
      </c>
      <c r="X7" s="24">
        <v>5.47</v>
      </c>
      <c r="Y7" s="24">
        <v>101.26</v>
      </c>
      <c r="Z7" s="24">
        <v>97.88</v>
      </c>
      <c r="AA7" s="24">
        <v>104.82</v>
      </c>
      <c r="AB7" s="24">
        <v>100.81</v>
      </c>
      <c r="AC7" s="24">
        <v>105.17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65.989999999999995</v>
      </c>
      <c r="BG7" s="24">
        <v>32.090000000000003</v>
      </c>
      <c r="BH7" s="24">
        <v>5.5</v>
      </c>
      <c r="BI7" s="24">
        <v>20.16</v>
      </c>
      <c r="BJ7" s="24">
        <v>19.12</v>
      </c>
      <c r="BK7" s="24">
        <v>296.89</v>
      </c>
      <c r="BL7" s="24">
        <v>270.57</v>
      </c>
      <c r="BM7" s="24">
        <v>294.27</v>
      </c>
      <c r="BN7" s="24">
        <v>294.08999999999997</v>
      </c>
      <c r="BO7" s="24">
        <v>294.08999999999997</v>
      </c>
      <c r="BP7" s="24">
        <v>307.39</v>
      </c>
      <c r="BQ7" s="24">
        <v>41.78</v>
      </c>
      <c r="BR7" s="24">
        <v>47.73</v>
      </c>
      <c r="BS7" s="24">
        <v>48.82</v>
      </c>
      <c r="BT7" s="24">
        <v>44.8</v>
      </c>
      <c r="BU7" s="24">
        <v>31.83</v>
      </c>
      <c r="BV7" s="24">
        <v>63.06</v>
      </c>
      <c r="BW7" s="24">
        <v>62.5</v>
      </c>
      <c r="BX7" s="24">
        <v>60.59</v>
      </c>
      <c r="BY7" s="24">
        <v>60</v>
      </c>
      <c r="BZ7" s="24">
        <v>59.01</v>
      </c>
      <c r="CA7" s="24">
        <v>57.03</v>
      </c>
      <c r="CB7" s="24">
        <v>174.4</v>
      </c>
      <c r="CC7" s="24">
        <v>150.15</v>
      </c>
      <c r="CD7" s="24">
        <v>150</v>
      </c>
      <c r="CE7" s="24">
        <v>161.9</v>
      </c>
      <c r="CF7" s="24">
        <v>223.27</v>
      </c>
      <c r="CG7" s="24">
        <v>264.77</v>
      </c>
      <c r="CH7" s="24">
        <v>269.33</v>
      </c>
      <c r="CI7" s="24">
        <v>280.23</v>
      </c>
      <c r="CJ7" s="24">
        <v>282.70999999999998</v>
      </c>
      <c r="CK7" s="24">
        <v>291.82</v>
      </c>
      <c r="CL7" s="24">
        <v>294.83</v>
      </c>
      <c r="CM7" s="24">
        <v>100</v>
      </c>
      <c r="CN7" s="24">
        <v>100.34</v>
      </c>
      <c r="CO7" s="24">
        <v>100</v>
      </c>
      <c r="CP7" s="24">
        <v>100</v>
      </c>
      <c r="CQ7" s="24">
        <v>100</v>
      </c>
      <c r="CR7" s="24">
        <v>59.94</v>
      </c>
      <c r="CS7" s="24">
        <v>59.64</v>
      </c>
      <c r="CT7" s="24">
        <v>58.19</v>
      </c>
      <c r="CU7" s="24">
        <v>56.52</v>
      </c>
      <c r="CV7" s="24">
        <v>88.45</v>
      </c>
      <c r="CW7" s="24">
        <v>84.27</v>
      </c>
      <c r="CX7" s="24">
        <v>100</v>
      </c>
      <c r="CY7" s="24">
        <v>100</v>
      </c>
      <c r="CZ7" s="24">
        <v>100</v>
      </c>
      <c r="DA7" s="24">
        <v>100</v>
      </c>
      <c r="DB7" s="24">
        <v>100</v>
      </c>
      <c r="DC7" s="24">
        <v>89.66</v>
      </c>
      <c r="DD7" s="24">
        <v>90.63</v>
      </c>
      <c r="DE7" s="24">
        <v>87.8</v>
      </c>
      <c r="DF7" s="24">
        <v>88.43</v>
      </c>
      <c r="DG7" s="24">
        <v>90.34</v>
      </c>
      <c r="DH7" s="24">
        <v>86.02</v>
      </c>
      <c r="DI7" s="24"/>
      <c r="DJ7" s="24"/>
      <c r="DK7" s="24"/>
      <c r="DL7" s="24"/>
      <c r="DM7" s="24"/>
      <c r="DN7" s="24"/>
      <c r="DO7" s="24"/>
      <c r="DP7" s="24"/>
      <c r="DQ7" s="24"/>
      <c r="DR7" s="24"/>
      <c r="DS7" s="24"/>
      <c r="DT7" s="24"/>
      <c r="DU7" s="24"/>
      <c r="DV7" s="24"/>
      <c r="DW7" s="24"/>
      <c r="DX7" s="24"/>
      <c r="DY7" s="24"/>
      <c r="DZ7" s="24"/>
      <c r="EA7" s="24"/>
      <c r="EB7" s="24"/>
      <c r="EC7" s="24"/>
      <c r="ED7" s="24"/>
      <c r="EE7" s="24" t="s">
        <v>103</v>
      </c>
      <c r="EF7" s="24" t="s">
        <v>103</v>
      </c>
      <c r="EG7" s="24" t="s">
        <v>103</v>
      </c>
      <c r="EH7" s="24" t="s">
        <v>103</v>
      </c>
      <c r="EI7" s="24" t="s">
        <v>103</v>
      </c>
      <c r="EJ7" s="24" t="s">
        <v>103</v>
      </c>
      <c r="EK7" s="24" t="s">
        <v>103</v>
      </c>
      <c r="EL7" s="24" t="s">
        <v>103</v>
      </c>
      <c r="EM7" s="24" t="s">
        <v>103</v>
      </c>
      <c r="EN7" s="24" t="s">
        <v>103</v>
      </c>
      <c r="EO7" s="24" t="s">
        <v>103</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47</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110</v>
      </c>
    </row>
    <row r="12" spans="1:145" x14ac:dyDescent="0.2">
      <c r="B12">
        <v>1</v>
      </c>
      <c r="C12">
        <v>1</v>
      </c>
      <c r="D12">
        <v>2</v>
      </c>
      <c r="E12">
        <v>3</v>
      </c>
      <c r="F12">
        <v>4</v>
      </c>
      <c r="G12" t="s">
        <v>111</v>
      </c>
    </row>
    <row r="13" spans="1:145" x14ac:dyDescent="0.2">
      <c r="B13" t="s">
        <v>112</v>
      </c>
      <c r="C13" t="s">
        <v>113</v>
      </c>
      <c r="D13" t="s">
        <v>113</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加藤 義隆</cp:lastModifiedBy>
  <cp:lastPrinted>2024-01-23T04:37:42Z</cp:lastPrinted>
  <dcterms:created xsi:type="dcterms:W3CDTF">2023-12-12T02:59:46Z</dcterms:created>
  <dcterms:modified xsi:type="dcterms:W3CDTF">2024-01-23T04:38:32Z</dcterms:modified>
  <cp:category/>
</cp:coreProperties>
</file>