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6+yN9Yl0XWzJ9vak3f4B/jQsiz5vqdyZiJGC/TbLpksGClhL/lWnq99THflTG9UDSez+xMh4CBhPJiJRIEQ7A==" workbookSaltValue="ch/lrZcL6zHiGVooMSISgQ==" workbookSpinCount="100000"/>
  <bookViews>
    <workbookView xWindow="0" yWindow="0" windowWidth="23040" windowHeight="9216"/>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<sst xmlns="http://schemas.openxmlformats.org/spreadsheetml/2006/main" xmlns:r="http://schemas.openxmlformats.org/officeDocument/2006/relationships" count="111" uniqueCount="111">
  <si>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</si>
  <si>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</si>
  <si>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</si>
  <si>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</si>
  <si>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</si>
  <si>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</si>
  <si>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2. 老朽化の状況</t>
  </si>
  <si>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</si>
  <si>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</si>
  <si>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</si>
  <si>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</si>
  <si>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</si>
  <si>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</si>
  <si>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</si>
  <si>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</si>
  <si>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</si>
  <si>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</si>
  <si>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</si>
  <si>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</si>
  <si>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</si>
  <si>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</si>
  <si>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</si>
  <si>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</si>
  <si>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</si>
  <si>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</si>
  <si>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</si>
  <si>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</si>
  <si>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</si>
  <si>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</si>
  <si>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</si>
  <si>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</si>
  <si>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</si>
  <si>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</si>
  <si>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</si>
  <si>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</si>
  <si>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</si>
  <si>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</si>
  <si>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</si>
  <si>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</si>
  <si>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</si>
  <si>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</si>
  <si>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</si>
  <si>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</si>
  <si>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</si>
  <si>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</si>
  <si>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</si>
  <si>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</si>
  <si>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</si>
  <si>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</si>
  <si>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</si>
  <si>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</si>
  <si>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</si>
  <si>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</si>
  <si>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</si>
  <si>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</si>
  <si>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</si>
  <si>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</si>
  <si>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</si>
  <si>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</si>
  <si>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</si>
  <si>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</si>
  <si>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</si>
  <si>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</si>
  <si>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</si>
  <si>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</si>
  <si>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</si>
  <si>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</si>
  <si>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</si>
  <si>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</si>
  <si>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</si>
  <si>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</si>
  <si>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</si>
  <si>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</si>
  <si>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</si>
  <si>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</si>
  <si>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</si>
  <si>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</si>
  <si>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</si>
  <si>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</si>
  <si>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</si>
  <si>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</si>
  <si>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</si>
  <si>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</si>
  <si>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</si>
  <si>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</si>
  <si>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</si>
  <si>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</si>
  <si>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</si>
  <si>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</si>
  <si>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</si>
  <si>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</si>
  <si>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</si>
  <si>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</si>
  <si>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</si>
  <si>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常陸大宮市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</si>
  <si>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</si>
  <si>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</si>
  <si>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</si>
  <si>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</si>
  <si>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</si>
  <si>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</si>
  <si>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</si>
  <si>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</si>
  <si>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</si>
  <si>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</si>
  <si>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</si>
  <si>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</si>
  <si>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</si>
  <si>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①経営収支比率は全国平均及び類似団体平均を上回っているが、収入の根幹である給水収益は、人口減少と共に減少傾向にあり、管路の更新費用を賄えず、一般会計からの繰入金に依存している状況である。
②累積欠損金比率は0%であり、欠損金は発生していない。
③流動比率は前年度と比べ流動負債に計上される未払金が増えたことにより、比率が下がったが、全国平均及び類似団体平均は上回っている。
④企業債残高対給水収益比率は、統合前の簡易水道地域の建設改良工事の財源として多額の企業債を発行していることから、比較的高い状況である。
⑤料金回収率は全国平均及び類似団体平均を上回っているが、前年度と比較し、比率が下がった。これは、物価高騰に伴う経済対策として水道料金の減免措置を行ったことが大きな要因である。
⑥給水原価は全国平均及び類似団体平均より高い211.78円となった。これは有収水量に対して経常費用の割合が大きいことが要因であり、今後は管路の更新などにより有収率の向上に努め、経常費用の削減を図っていく必要がある。
⑦施設利用率：全国平均及び類似団体平均より高い70.83％となった。急速に進む人口減少を踏まえ、具体的な施設の更新計画と合わせてダウンサイジング等も視野に入れながら、効率の良い水道事業の運営に努める必要がある。
⑧有収率は全国平均及び類似団体平均を大きく下回り、⑥給水原価及び⑦施設利用率が高くなっていることから、管路の老朽化による漏水が有収率を低下させ、経営効率性を悪化させる要因となっている。</t>
  </si>
  <si>
    <t>①有形固定資産減価償却率及び②管路経年化率は、全国平均及び類似団体平均より高く、管路の老朽化が見られる。
③管路更新率は全国平均及び類似団体平均より高く、積極的に老朽化した管路の更新を進めていることが表れている。</t>
  </si>
  <si>
    <t>経営の健全性については、一定の水準を維持してはいるものの、今後は急速に進む人口減少に伴い、給水収益も減少することが予想される。一般会計からの繰入金に依存している現状ではあるが、一方では独立採算の観点から、自主財源の確保を求められおり、今後の経営状況の見通しは厳しいものとなっている。そのような現状を踏まえ、令和2年度に「水道ビジョン」と「経営戦略」を包含した中長期的な基本方針となる「水道事業経営計画」を策定し、実効性のある経営改善に取り組んでいるところである。
　給水収益の確保や施設・管路の老朽化対策など様々な課題を抱えている中で、特に早急な対策を講ずる必要があるのが有収率の向上である。有収率については近年、全国平均等と比較しても著しく低い60％台となっており、有収水量に係る動力費や薬品費などの経常費用が必要以上に支出されており、経営を圧迫している現状である。今後も様々な方策を模索し、工夫を凝らしながら取り組んで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</si>
</sst>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0.89</c:v>
                </c:pt>
                <c:pt idx="1">
                  <c:v>1.1200000000000001</c:v>
                </c:pt>
                <c:pt idx="2">
                  <c:v>0.8</c:v>
                </c:pt>
                <c:pt idx="3">
                  <c:v>0.75</c:v>
                </c:pt>
                <c:pt idx="4">
                  <c:v>0.74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0.56999999999999995</c:v>
                </c:pt>
                <c:pt idx="2">
                  <c:v>0.52</c:v>
                </c:pt>
                <c:pt idx="3">
                  <c:v>0.48</c:v>
                </c:pt>
                <c:pt idx="4">
                  <c:v>0.48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107.58</c:v>
                </c:pt>
                <c:pt idx="1">
                  <c:v>112.48</c:v>
                </c:pt>
                <c:pt idx="2">
                  <c:v>104.94</c:v>
                </c:pt>
                <c:pt idx="3">
                  <c:v>113.89</c:v>
                </c:pt>
                <c:pt idx="4">
                  <c:v>118.39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109.01</c:v>
                </c:pt>
                <c:pt idx="1">
                  <c:v>108.83</c:v>
                </c:pt>
                <c:pt idx="2">
                  <c:v>109.23</c:v>
                </c:pt>
                <c:pt idx="3">
                  <c:v>108.04</c:v>
                </c:pt>
                <c:pt idx="4">
                  <c:v>107.49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51.73</c:v>
                </c:pt>
                <c:pt idx="1">
                  <c:v>51.6</c:v>
                </c:pt>
                <c:pt idx="2">
                  <c:v>53.07</c:v>
                </c:pt>
                <c:pt idx="3">
                  <c:v>53.96</c:v>
                </c:pt>
                <c:pt idx="4">
                  <c:v>54.84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48.17</c:v>
                </c:pt>
                <c:pt idx="1">
                  <c:v>48.83</c:v>
                </c:pt>
                <c:pt idx="2">
                  <c:v>49.96</c:v>
                </c:pt>
                <c:pt idx="3">
                  <c:v>50.82</c:v>
                </c:pt>
                <c:pt idx="4">
                  <c:v>51.82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20.18</c:v>
                </c:pt>
                <c:pt idx="1">
                  <c:v>20.03</c:v>
                </c:pt>
                <c:pt idx="2">
                  <c:v>24.38</c:v>
                </c:pt>
                <c:pt idx="3">
                  <c:v>26.1</c:v>
                </c:pt>
                <c:pt idx="4">
                  <c:v>27.84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17.12</c:v>
                </c:pt>
                <c:pt idx="1">
                  <c:v>18.18</c:v>
                </c:pt>
                <c:pt idx="2">
                  <c:v>19.32</c:v>
                </c:pt>
                <c:pt idx="3">
                  <c:v>21.16</c:v>
                </c:pt>
                <c:pt idx="4">
                  <c:v>22.72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3.7</c:v>
                </c:pt>
                <c:pt idx="1">
                  <c:v>4.34</c:v>
                </c:pt>
                <c:pt idx="2">
                  <c:v>4.6900000000000004</c:v>
                </c:pt>
                <c:pt idx="3">
                  <c:v>4.72</c:v>
                </c:pt>
                <c:pt idx="4">
                  <c:v>5.76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344.63</c:v>
                </c:pt>
                <c:pt idx="1">
                  <c:v>259.08</c:v>
                </c:pt>
                <c:pt idx="2">
                  <c:v>365.04</c:v>
                </c:pt>
                <c:pt idx="3">
                  <c:v>352.21</c:v>
                </c:pt>
                <c:pt idx="4">
                  <c:v>341.6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365.18</c:v>
                </c:pt>
                <c:pt idx="1">
                  <c:v>327.77</c:v>
                </c:pt>
                <c:pt idx="2">
                  <c:v>338.02</c:v>
                </c:pt>
                <c:pt idx="3">
                  <c:v>345.94</c:v>
                </c:pt>
                <c:pt idx="4">
                  <c:v>329.7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366.72</c:v>
                </c:pt>
                <c:pt idx="1">
                  <c:v>362.78</c:v>
                </c:pt>
                <c:pt idx="2">
                  <c:v>375.22</c:v>
                </c:pt>
                <c:pt idx="3">
                  <c:v>329.5</c:v>
                </c:pt>
                <c:pt idx="4">
                  <c:v>338.96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371.65</c:v>
                </c:pt>
                <c:pt idx="1">
                  <c:v>397.1</c:v>
                </c:pt>
                <c:pt idx="2">
                  <c:v>379.91</c:v>
                </c:pt>
                <c:pt idx="3">
                  <c:v>386.61</c:v>
                </c:pt>
                <c:pt idx="4">
                  <c:v>381.56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95.48</c:v>
                </c:pt>
                <c:pt idx="1">
                  <c:v>97.51</c:v>
                </c:pt>
                <c:pt idx="2">
                  <c:v>87.87</c:v>
                </c:pt>
                <c:pt idx="3">
                  <c:v>102.6</c:v>
                </c:pt>
                <c:pt idx="4">
                  <c:v>98.04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98.77</c:v>
                </c:pt>
                <c:pt idx="1">
                  <c:v>95.79</c:v>
                </c:pt>
                <c:pt idx="2">
                  <c:v>98.3</c:v>
                </c:pt>
                <c:pt idx="3">
                  <c:v>93.82</c:v>
                </c:pt>
                <c:pt idx="4">
                  <c:v>95.04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229.69</c:v>
                </c:pt>
                <c:pt idx="1">
                  <c:v>226.8</c:v>
                </c:pt>
                <c:pt idx="2">
                  <c:v>235.89</c:v>
                </c:pt>
                <c:pt idx="3">
                  <c:v>216.82</c:v>
                </c:pt>
                <c:pt idx="4">
                  <c:v>211.78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173.67</c:v>
                </c:pt>
                <c:pt idx="1">
                  <c:v>171.13</c:v>
                </c:pt>
                <c:pt idx="2">
                  <c:v>173.7</c:v>
                </c:pt>
                <c:pt idx="3">
                  <c:v>178.94</c:v>
                </c:pt>
                <c:pt idx="4">
                  <c:v>180.19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77.25</c:v>
                </c:pt>
                <c:pt idx="1">
                  <c:v>76.989999999999995</c:v>
                </c:pt>
                <c:pt idx="2">
                  <c:v>74.81</c:v>
                </c:pt>
                <c:pt idx="3">
                  <c:v>71.760000000000005</c:v>
                </c:pt>
                <c:pt idx="4">
                  <c:v>70.83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59.67</c:v>
                </c:pt>
                <c:pt idx="1">
                  <c:v>60.12</c:v>
                </c:pt>
                <c:pt idx="2">
                  <c:v>60.34</c:v>
                </c:pt>
                <c:pt idx="3">
                  <c:v>59.54</c:v>
                </c:pt>
                <c:pt idx="4">
                  <c:v>59.26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62.08</c:v>
                </c:pt>
                <c:pt idx="1">
                  <c:v>61.58</c:v>
                </c:pt>
                <c:pt idx="2">
                  <c:v>62.37</c:v>
                </c:pt>
                <c:pt idx="3">
                  <c:v>65.010000000000005</c:v>
                </c:pt>
                <c:pt idx="4">
                  <c:v>64.45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84.6</c:v>
                </c:pt>
                <c:pt idx="1">
                  <c:v>84.24</c:v>
                </c:pt>
                <c:pt idx="2">
                  <c:v>84.19</c:v>
                </c:pt>
                <c:pt idx="3">
                  <c:v>83.93</c:v>
                </c:pt>
                <c:pt idx="4">
                  <c:v>83.84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132185" y="6743700"/>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election activeCell="BN9" sqref="BN9:BY9"/>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常陸大宮市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7</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38664</v>
      </c>
      <c r="AM8" s="29"/>
      <c r="AN8" s="29"/>
      <c r="AO8" s="29"/>
      <c r="AP8" s="29"/>
      <c r="AQ8" s="29"/>
      <c r="AR8" s="29"/>
      <c r="AS8" s="29"/>
      <c r="AT8" s="7">
        <f>データ!$S$6</f>
        <v>348.45</v>
      </c>
      <c r="AU8" s="15"/>
      <c r="AV8" s="15"/>
      <c r="AW8" s="15"/>
      <c r="AX8" s="15"/>
      <c r="AY8" s="15"/>
      <c r="AZ8" s="15"/>
      <c r="BA8" s="15"/>
      <c r="BB8" s="27">
        <f>データ!$T$6</f>
        <v>110.96</v>
      </c>
      <c r="BC8" s="27"/>
      <c r="BD8" s="27"/>
      <c r="BE8" s="27"/>
      <c r="BF8" s="27"/>
      <c r="BG8" s="27"/>
      <c r="BH8" s="27"/>
      <c r="BI8" s="27"/>
      <c r="BJ8" s="3"/>
      <c r="BK8" s="3"/>
      <c r="BL8" s="36" t="s">
        <v>10</v>
      </c>
      <c r="BM8" s="47"/>
      <c r="BN8" s="55" t="s">
        <v>19</v>
      </c>
      <c r="BO8" s="55"/>
      <c r="BP8" s="55"/>
      <c r="BQ8" s="55"/>
      <c r="BR8" s="55"/>
      <c r="BS8" s="55"/>
      <c r="BT8" s="55"/>
      <c r="BU8" s="55"/>
      <c r="BV8" s="55"/>
      <c r="BW8" s="55"/>
      <c r="BX8" s="55"/>
      <c r="BY8" s="59"/>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20</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8"/>
      <c r="BN9" s="56" t="s">
        <v>33</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75.92</v>
      </c>
      <c r="J10" s="15"/>
      <c r="K10" s="15"/>
      <c r="L10" s="15"/>
      <c r="M10" s="15"/>
      <c r="N10" s="15"/>
      <c r="O10" s="24"/>
      <c r="P10" s="27">
        <f>データ!$P$6</f>
        <v>94.87</v>
      </c>
      <c r="Q10" s="27"/>
      <c r="R10" s="27"/>
      <c r="S10" s="27"/>
      <c r="T10" s="27"/>
      <c r="U10" s="27"/>
      <c r="V10" s="27"/>
      <c r="W10" s="29">
        <f>データ!$Q$6</f>
        <v>4300</v>
      </c>
      <c r="X10" s="29"/>
      <c r="Y10" s="29"/>
      <c r="Z10" s="29"/>
      <c r="AA10" s="29"/>
      <c r="AB10" s="29"/>
      <c r="AC10" s="29"/>
      <c r="AD10" s="2"/>
      <c r="AE10" s="2"/>
      <c r="AF10" s="2"/>
      <c r="AG10" s="2"/>
      <c r="AH10" s="2"/>
      <c r="AI10" s="2"/>
      <c r="AJ10" s="2"/>
      <c r="AK10" s="2"/>
      <c r="AL10" s="29">
        <f>データ!$U$6</f>
        <v>36444</v>
      </c>
      <c r="AM10" s="29"/>
      <c r="AN10" s="29"/>
      <c r="AO10" s="29"/>
      <c r="AP10" s="29"/>
      <c r="AQ10" s="29"/>
      <c r="AR10" s="29"/>
      <c r="AS10" s="29"/>
      <c r="AT10" s="7">
        <f>データ!$V$6</f>
        <v>348.3</v>
      </c>
      <c r="AU10" s="15"/>
      <c r="AV10" s="15"/>
      <c r="AW10" s="15"/>
      <c r="AX10" s="15"/>
      <c r="AY10" s="15"/>
      <c r="AZ10" s="15"/>
      <c r="BA10" s="15"/>
      <c r="BB10" s="27">
        <f>データ!$W$6</f>
        <v>104.63</v>
      </c>
      <c r="BC10" s="27"/>
      <c r="BD10" s="27"/>
      <c r="BE10" s="27"/>
      <c r="BF10" s="27"/>
      <c r="BG10" s="27"/>
      <c r="BH10" s="27"/>
      <c r="BI10" s="27"/>
      <c r="BJ10" s="2"/>
      <c r="BK10" s="2"/>
      <c r="BL10" s="38" t="s">
        <v>35</v>
      </c>
      <c r="BM10" s="49"/>
      <c r="BN10" s="57" t="s">
        <v>36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108</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109</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6</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2"/>
      <c r="BN66" s="52"/>
      <c r="BO66" s="52"/>
      <c r="BP66" s="52"/>
      <c r="BQ66" s="52"/>
      <c r="BR66" s="52"/>
      <c r="BS66" s="52"/>
      <c r="BT66" s="52"/>
      <c r="BU66" s="52"/>
      <c r="BV66" s="52"/>
      <c r="BW66" s="52"/>
      <c r="BX66" s="52"/>
      <c r="BY66" s="52"/>
      <c r="BZ66" s="6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2"/>
      <c r="BN67" s="52"/>
      <c r="BO67" s="52"/>
      <c r="BP67" s="52"/>
      <c r="BQ67" s="52"/>
      <c r="BR67" s="52"/>
      <c r="BS67" s="52"/>
      <c r="BT67" s="52"/>
      <c r="BU67" s="52"/>
      <c r="BV67" s="52"/>
      <c r="BW67" s="52"/>
      <c r="BX67" s="52"/>
      <c r="BY67" s="52"/>
      <c r="BZ67" s="6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2"/>
      <c r="BN68" s="52"/>
      <c r="BO68" s="52"/>
      <c r="BP68" s="52"/>
      <c r="BQ68" s="52"/>
      <c r="BR68" s="52"/>
      <c r="BS68" s="52"/>
      <c r="BT68" s="52"/>
      <c r="BU68" s="52"/>
      <c r="BV68" s="52"/>
      <c r="BW68" s="52"/>
      <c r="BX68" s="52"/>
      <c r="BY68" s="52"/>
      <c r="BZ68" s="6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2"/>
      <c r="BN69" s="52"/>
      <c r="BO69" s="52"/>
      <c r="BP69" s="52"/>
      <c r="BQ69" s="52"/>
      <c r="BR69" s="52"/>
      <c r="BS69" s="52"/>
      <c r="BT69" s="52"/>
      <c r="BU69" s="52"/>
      <c r="BV69" s="52"/>
      <c r="BW69" s="52"/>
      <c r="BX69" s="52"/>
      <c r="BY69" s="52"/>
      <c r="BZ69" s="6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2"/>
      <c r="BN70" s="52"/>
      <c r="BO70" s="52"/>
      <c r="BP70" s="52"/>
      <c r="BQ70" s="52"/>
      <c r="BR70" s="52"/>
      <c r="BS70" s="52"/>
      <c r="BT70" s="52"/>
      <c r="BU70" s="52"/>
      <c r="BV70" s="52"/>
      <c r="BW70" s="52"/>
      <c r="BX70" s="52"/>
      <c r="BY70" s="52"/>
      <c r="BZ70" s="6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2"/>
      <c r="BN71" s="52"/>
      <c r="BO71" s="52"/>
      <c r="BP71" s="52"/>
      <c r="BQ71" s="52"/>
      <c r="BR71" s="52"/>
      <c r="BS71" s="52"/>
      <c r="BT71" s="52"/>
      <c r="BU71" s="52"/>
      <c r="BV71" s="52"/>
      <c r="BW71" s="52"/>
      <c r="BX71" s="52"/>
      <c r="BY71" s="52"/>
      <c r="BZ71" s="6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2"/>
      <c r="BN72" s="52"/>
      <c r="BO72" s="52"/>
      <c r="BP72" s="52"/>
      <c r="BQ72" s="52"/>
      <c r="BR72" s="52"/>
      <c r="BS72" s="52"/>
      <c r="BT72" s="52"/>
      <c r="BU72" s="52"/>
      <c r="BV72" s="52"/>
      <c r="BW72" s="52"/>
      <c r="BX72" s="52"/>
      <c r="BY72" s="52"/>
      <c r="BZ72" s="6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2"/>
      <c r="BN73" s="52"/>
      <c r="BO73" s="52"/>
      <c r="BP73" s="52"/>
      <c r="BQ73" s="52"/>
      <c r="BR73" s="52"/>
      <c r="BS73" s="52"/>
      <c r="BT73" s="52"/>
      <c r="BU73" s="52"/>
      <c r="BV73" s="52"/>
      <c r="BW73" s="52"/>
      <c r="BX73" s="52"/>
      <c r="BY73" s="52"/>
      <c r="BZ73" s="6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2"/>
      <c r="BN74" s="52"/>
      <c r="BO74" s="52"/>
      <c r="BP74" s="52"/>
      <c r="BQ74" s="52"/>
      <c r="BR74" s="52"/>
      <c r="BS74" s="52"/>
      <c r="BT74" s="52"/>
      <c r="BU74" s="52"/>
      <c r="BV74" s="52"/>
      <c r="BW74" s="52"/>
      <c r="BX74" s="52"/>
      <c r="BY74" s="52"/>
      <c r="BZ74" s="6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2"/>
      <c r="BN75" s="52"/>
      <c r="BO75" s="52"/>
      <c r="BP75" s="52"/>
      <c r="BQ75" s="52"/>
      <c r="BR75" s="52"/>
      <c r="BS75" s="52"/>
      <c r="BT75" s="52"/>
      <c r="BU75" s="52"/>
      <c r="BV75" s="52"/>
      <c r="BW75" s="52"/>
      <c r="BX75" s="52"/>
      <c r="BY75" s="52"/>
      <c r="BZ75" s="6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2"/>
      <c r="BN76" s="52"/>
      <c r="BO76" s="52"/>
      <c r="BP76" s="52"/>
      <c r="BQ76" s="52"/>
      <c r="BR76" s="52"/>
      <c r="BS76" s="52"/>
      <c r="BT76" s="52"/>
      <c r="BU76" s="52"/>
      <c r="BV76" s="52"/>
      <c r="BW76" s="52"/>
      <c r="BX76" s="52"/>
      <c r="BY76" s="52"/>
      <c r="BZ76" s="6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2"/>
      <c r="BN77" s="52"/>
      <c r="BO77" s="52"/>
      <c r="BP77" s="52"/>
      <c r="BQ77" s="52"/>
      <c r="BR77" s="52"/>
      <c r="BS77" s="52"/>
      <c r="BT77" s="52"/>
      <c r="BU77" s="52"/>
      <c r="BV77" s="52"/>
      <c r="BW77" s="52"/>
      <c r="BX77" s="52"/>
      <c r="BY77" s="52"/>
      <c r="BZ77" s="6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2"/>
      <c r="BN78" s="52"/>
      <c r="BO78" s="52"/>
      <c r="BP78" s="52"/>
      <c r="BQ78" s="52"/>
      <c r="BR78" s="52"/>
      <c r="BS78" s="52"/>
      <c r="BT78" s="52"/>
      <c r="BU78" s="52"/>
      <c r="BV78" s="52"/>
      <c r="BW78" s="52"/>
      <c r="BX78" s="52"/>
      <c r="BY78" s="52"/>
      <c r="BZ78" s="64"/>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2"/>
      <c r="BN79" s="52"/>
      <c r="BO79" s="52"/>
      <c r="BP79" s="52"/>
      <c r="BQ79" s="52"/>
      <c r="BR79" s="52"/>
      <c r="BS79" s="52"/>
      <c r="BT79" s="52"/>
      <c r="BU79" s="52"/>
      <c r="BV79" s="52"/>
      <c r="BW79" s="52"/>
      <c r="BX79" s="52"/>
      <c r="BY79" s="52"/>
      <c r="BZ79" s="64"/>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2"/>
      <c r="BN80" s="52"/>
      <c r="BO80" s="52"/>
      <c r="BP80" s="52"/>
      <c r="BQ80" s="52"/>
      <c r="BR80" s="52"/>
      <c r="BS80" s="52"/>
      <c r="BT80" s="52"/>
      <c r="BU80" s="52"/>
      <c r="BV80" s="52"/>
      <c r="BW80" s="52"/>
      <c r="BX80" s="52"/>
      <c r="BY80" s="52"/>
      <c r="BZ80" s="64"/>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2"/>
      <c r="BN81" s="52"/>
      <c r="BO81" s="52"/>
      <c r="BP81" s="52"/>
      <c r="BQ81" s="52"/>
      <c r="BR81" s="52"/>
      <c r="BS81" s="52"/>
      <c r="BT81" s="52"/>
      <c r="BU81" s="52"/>
      <c r="BV81" s="52"/>
      <c r="BW81" s="52"/>
      <c r="BX81" s="52"/>
      <c r="BY81" s="52"/>
      <c r="BZ81" s="64"/>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43</v>
      </c>
      <c r="C84" s="12"/>
      <c r="D84" s="12"/>
      <c r="E84" s="12" t="s">
        <v>45</v>
      </c>
      <c r="F84" s="12" t="s">
        <v>47</v>
      </c>
      <c r="G84" s="12" t="s">
        <v>48</v>
      </c>
      <c r="H84" s="12" t="s">
        <v>41</v>
      </c>
      <c r="I84" s="12" t="s">
        <v>8</v>
      </c>
      <c r="J84" s="12" t="s">
        <v>28</v>
      </c>
      <c r="K84" s="12" t="s">
        <v>49</v>
      </c>
      <c r="L84" s="12" t="s">
        <v>51</v>
      </c>
      <c r="M84" s="12" t="s">
        <v>32</v>
      </c>
      <c r="N84" s="12" t="s">
        <v>53</v>
      </c>
      <c r="O84" s="12" t="s">
        <v>55</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Tm2/vPtsiSwQOlYI68AyjqLx6Wkw0cPg14WBecyYfGq8a8BY54c2sCOjUkmo6bZAO022vFeD4GUqcKcT2B41KA==" saltValue="P2L6R7BnvXdBu25v8R4sE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46</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50</v>
      </c>
      <c r="C3" s="70" t="s">
        <v>58</v>
      </c>
      <c r="D3" s="70" t="s">
        <v>59</v>
      </c>
      <c r="E3" s="70" t="s">
        <v>2</v>
      </c>
      <c r="F3" s="70" t="s">
        <v>1</v>
      </c>
      <c r="G3" s="70" t="s">
        <v>24</v>
      </c>
      <c r="H3" s="77" t="s">
        <v>29</v>
      </c>
      <c r="I3" s="80"/>
      <c r="J3" s="80"/>
      <c r="K3" s="80"/>
      <c r="L3" s="80"/>
      <c r="M3" s="80"/>
      <c r="N3" s="80"/>
      <c r="O3" s="80"/>
      <c r="P3" s="80"/>
      <c r="Q3" s="80"/>
      <c r="R3" s="80"/>
      <c r="S3" s="80"/>
      <c r="T3" s="80"/>
      <c r="U3" s="80"/>
      <c r="V3" s="80"/>
      <c r="W3" s="84"/>
      <c r="X3" s="86" t="s">
        <v>54</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60</v>
      </c>
      <c r="B4" s="71"/>
      <c r="C4" s="71"/>
      <c r="D4" s="71"/>
      <c r="E4" s="71"/>
      <c r="F4" s="71"/>
      <c r="G4" s="71"/>
      <c r="H4" s="78"/>
      <c r="I4" s="81"/>
      <c r="J4" s="81"/>
      <c r="K4" s="81"/>
      <c r="L4" s="81"/>
      <c r="M4" s="81"/>
      <c r="N4" s="81"/>
      <c r="O4" s="81"/>
      <c r="P4" s="81"/>
      <c r="Q4" s="81"/>
      <c r="R4" s="81"/>
      <c r="S4" s="81"/>
      <c r="T4" s="81"/>
      <c r="U4" s="81"/>
      <c r="V4" s="81"/>
      <c r="W4" s="85"/>
      <c r="X4" s="87" t="s">
        <v>52</v>
      </c>
      <c r="Y4" s="87"/>
      <c r="Z4" s="87"/>
      <c r="AA4" s="87"/>
      <c r="AB4" s="87"/>
      <c r="AC4" s="87"/>
      <c r="AD4" s="87"/>
      <c r="AE4" s="87"/>
      <c r="AF4" s="87"/>
      <c r="AG4" s="87"/>
      <c r="AH4" s="87"/>
      <c r="AI4" s="87" t="s">
        <v>44</v>
      </c>
      <c r="AJ4" s="87"/>
      <c r="AK4" s="87"/>
      <c r="AL4" s="87"/>
      <c r="AM4" s="87"/>
      <c r="AN4" s="87"/>
      <c r="AO4" s="87"/>
      <c r="AP4" s="87"/>
      <c r="AQ4" s="87"/>
      <c r="AR4" s="87"/>
      <c r="AS4" s="87"/>
      <c r="AT4" s="87" t="s">
        <v>38</v>
      </c>
      <c r="AU4" s="87"/>
      <c r="AV4" s="87"/>
      <c r="AW4" s="87"/>
      <c r="AX4" s="87"/>
      <c r="AY4" s="87"/>
      <c r="AZ4" s="87"/>
      <c r="BA4" s="87"/>
      <c r="BB4" s="87"/>
      <c r="BC4" s="87"/>
      <c r="BD4" s="87"/>
      <c r="BE4" s="87" t="s">
        <v>62</v>
      </c>
      <c r="BF4" s="87"/>
      <c r="BG4" s="87"/>
      <c r="BH4" s="87"/>
      <c r="BI4" s="87"/>
      <c r="BJ4" s="87"/>
      <c r="BK4" s="87"/>
      <c r="BL4" s="87"/>
      <c r="BM4" s="87"/>
      <c r="BN4" s="87"/>
      <c r="BO4" s="87"/>
      <c r="BP4" s="87" t="s">
        <v>34</v>
      </c>
      <c r="BQ4" s="87"/>
      <c r="BR4" s="87"/>
      <c r="BS4" s="87"/>
      <c r="BT4" s="87"/>
      <c r="BU4" s="87"/>
      <c r="BV4" s="87"/>
      <c r="BW4" s="87"/>
      <c r="BX4" s="87"/>
      <c r="BY4" s="87"/>
      <c r="BZ4" s="87"/>
      <c r="CA4" s="87" t="s">
        <v>63</v>
      </c>
      <c r="CB4" s="87"/>
      <c r="CC4" s="87"/>
      <c r="CD4" s="87"/>
      <c r="CE4" s="87"/>
      <c r="CF4" s="87"/>
      <c r="CG4" s="87"/>
      <c r="CH4" s="87"/>
      <c r="CI4" s="87"/>
      <c r="CJ4" s="87"/>
      <c r="CK4" s="87"/>
      <c r="CL4" s="87" t="s">
        <v>65</v>
      </c>
      <c r="CM4" s="87"/>
      <c r="CN4" s="87"/>
      <c r="CO4" s="87"/>
      <c r="CP4" s="87"/>
      <c r="CQ4" s="87"/>
      <c r="CR4" s="87"/>
      <c r="CS4" s="87"/>
      <c r="CT4" s="87"/>
      <c r="CU4" s="87"/>
      <c r="CV4" s="87"/>
      <c r="CW4" s="87" t="s">
        <v>66</v>
      </c>
      <c r="CX4" s="87"/>
      <c r="CY4" s="87"/>
      <c r="CZ4" s="87"/>
      <c r="DA4" s="87"/>
      <c r="DB4" s="87"/>
      <c r="DC4" s="87"/>
      <c r="DD4" s="87"/>
      <c r="DE4" s="87"/>
      <c r="DF4" s="87"/>
      <c r="DG4" s="87"/>
      <c r="DH4" s="87" t="s">
        <v>67</v>
      </c>
      <c r="DI4" s="87"/>
      <c r="DJ4" s="87"/>
      <c r="DK4" s="87"/>
      <c r="DL4" s="87"/>
      <c r="DM4" s="87"/>
      <c r="DN4" s="87"/>
      <c r="DO4" s="87"/>
      <c r="DP4" s="87"/>
      <c r="DQ4" s="87"/>
      <c r="DR4" s="87"/>
      <c r="DS4" s="87" t="s">
        <v>61</v>
      </c>
      <c r="DT4" s="87"/>
      <c r="DU4" s="87"/>
      <c r="DV4" s="87"/>
      <c r="DW4" s="87"/>
      <c r="DX4" s="87"/>
      <c r="DY4" s="87"/>
      <c r="DZ4" s="87"/>
      <c r="EA4" s="87"/>
      <c r="EB4" s="87"/>
      <c r="EC4" s="87"/>
      <c r="ED4" s="87" t="s">
        <v>68</v>
      </c>
      <c r="EE4" s="87"/>
      <c r="EF4" s="87"/>
      <c r="EG4" s="87"/>
      <c r="EH4" s="87"/>
      <c r="EI4" s="87"/>
      <c r="EJ4" s="87"/>
      <c r="EK4" s="87"/>
      <c r="EL4" s="87"/>
      <c r="EM4" s="87"/>
      <c r="EN4" s="87"/>
    </row>
    <row r="5" spans="1:144">
      <c r="A5" s="68" t="s">
        <v>27</v>
      </c>
      <c r="B5" s="72"/>
      <c r="C5" s="72"/>
      <c r="D5" s="72"/>
      <c r="E5" s="72"/>
      <c r="F5" s="72"/>
      <c r="G5" s="72"/>
      <c r="H5" s="79" t="s">
        <v>57</v>
      </c>
      <c r="I5" s="79" t="s">
        <v>69</v>
      </c>
      <c r="J5" s="79" t="s">
        <v>70</v>
      </c>
      <c r="K5" s="79" t="s">
        <v>71</v>
      </c>
      <c r="L5" s="79" t="s">
        <v>72</v>
      </c>
      <c r="M5" s="79" t="s">
        <v>3</v>
      </c>
      <c r="N5" s="79" t="s">
        <v>73</v>
      </c>
      <c r="O5" s="79" t="s">
        <v>74</v>
      </c>
      <c r="P5" s="79" t="s">
        <v>75</v>
      </c>
      <c r="Q5" s="79" t="s">
        <v>76</v>
      </c>
      <c r="R5" s="79" t="s">
        <v>77</v>
      </c>
      <c r="S5" s="79" t="s">
        <v>78</v>
      </c>
      <c r="T5" s="79" t="s">
        <v>64</v>
      </c>
      <c r="U5" s="79" t="s">
        <v>79</v>
      </c>
      <c r="V5" s="79" t="s">
        <v>80</v>
      </c>
      <c r="W5" s="79" t="s">
        <v>81</v>
      </c>
      <c r="X5" s="79" t="s">
        <v>82</v>
      </c>
      <c r="Y5" s="79" t="s">
        <v>83</v>
      </c>
      <c r="Z5" s="79" t="s">
        <v>84</v>
      </c>
      <c r="AA5" s="79" t="s">
        <v>85</v>
      </c>
      <c r="AB5" s="79" t="s">
        <v>86</v>
      </c>
      <c r="AC5" s="79" t="s">
        <v>88</v>
      </c>
      <c r="AD5" s="79" t="s">
        <v>89</v>
      </c>
      <c r="AE5" s="79" t="s">
        <v>90</v>
      </c>
      <c r="AF5" s="79" t="s">
        <v>91</v>
      </c>
      <c r="AG5" s="79" t="s">
        <v>92</v>
      </c>
      <c r="AH5" s="79" t="s">
        <v>43</v>
      </c>
      <c r="AI5" s="79" t="s">
        <v>82</v>
      </c>
      <c r="AJ5" s="79" t="s">
        <v>83</v>
      </c>
      <c r="AK5" s="79" t="s">
        <v>84</v>
      </c>
      <c r="AL5" s="79" t="s">
        <v>85</v>
      </c>
      <c r="AM5" s="79" t="s">
        <v>86</v>
      </c>
      <c r="AN5" s="79" t="s">
        <v>88</v>
      </c>
      <c r="AO5" s="79" t="s">
        <v>89</v>
      </c>
      <c r="AP5" s="79" t="s">
        <v>90</v>
      </c>
      <c r="AQ5" s="79" t="s">
        <v>91</v>
      </c>
      <c r="AR5" s="79" t="s">
        <v>92</v>
      </c>
      <c r="AS5" s="79" t="s">
        <v>87</v>
      </c>
      <c r="AT5" s="79" t="s">
        <v>82</v>
      </c>
      <c r="AU5" s="79" t="s">
        <v>83</v>
      </c>
      <c r="AV5" s="79" t="s">
        <v>84</v>
      </c>
      <c r="AW5" s="79" t="s">
        <v>85</v>
      </c>
      <c r="AX5" s="79" t="s">
        <v>86</v>
      </c>
      <c r="AY5" s="79" t="s">
        <v>88</v>
      </c>
      <c r="AZ5" s="79" t="s">
        <v>89</v>
      </c>
      <c r="BA5" s="79" t="s">
        <v>90</v>
      </c>
      <c r="BB5" s="79" t="s">
        <v>91</v>
      </c>
      <c r="BC5" s="79" t="s">
        <v>92</v>
      </c>
      <c r="BD5" s="79" t="s">
        <v>87</v>
      </c>
      <c r="BE5" s="79" t="s">
        <v>82</v>
      </c>
      <c r="BF5" s="79" t="s">
        <v>83</v>
      </c>
      <c r="BG5" s="79" t="s">
        <v>84</v>
      </c>
      <c r="BH5" s="79" t="s">
        <v>85</v>
      </c>
      <c r="BI5" s="79" t="s">
        <v>86</v>
      </c>
      <c r="BJ5" s="79" t="s">
        <v>88</v>
      </c>
      <c r="BK5" s="79" t="s">
        <v>89</v>
      </c>
      <c r="BL5" s="79" t="s">
        <v>90</v>
      </c>
      <c r="BM5" s="79" t="s">
        <v>91</v>
      </c>
      <c r="BN5" s="79" t="s">
        <v>92</v>
      </c>
      <c r="BO5" s="79" t="s">
        <v>87</v>
      </c>
      <c r="BP5" s="79" t="s">
        <v>82</v>
      </c>
      <c r="BQ5" s="79" t="s">
        <v>83</v>
      </c>
      <c r="BR5" s="79" t="s">
        <v>84</v>
      </c>
      <c r="BS5" s="79" t="s">
        <v>85</v>
      </c>
      <c r="BT5" s="79" t="s">
        <v>86</v>
      </c>
      <c r="BU5" s="79" t="s">
        <v>88</v>
      </c>
      <c r="BV5" s="79" t="s">
        <v>89</v>
      </c>
      <c r="BW5" s="79" t="s">
        <v>90</v>
      </c>
      <c r="BX5" s="79" t="s">
        <v>91</v>
      </c>
      <c r="BY5" s="79" t="s">
        <v>92</v>
      </c>
      <c r="BZ5" s="79" t="s">
        <v>87</v>
      </c>
      <c r="CA5" s="79" t="s">
        <v>82</v>
      </c>
      <c r="CB5" s="79" t="s">
        <v>83</v>
      </c>
      <c r="CC5" s="79" t="s">
        <v>84</v>
      </c>
      <c r="CD5" s="79" t="s">
        <v>85</v>
      </c>
      <c r="CE5" s="79" t="s">
        <v>86</v>
      </c>
      <c r="CF5" s="79" t="s">
        <v>88</v>
      </c>
      <c r="CG5" s="79" t="s">
        <v>89</v>
      </c>
      <c r="CH5" s="79" t="s">
        <v>90</v>
      </c>
      <c r="CI5" s="79" t="s">
        <v>91</v>
      </c>
      <c r="CJ5" s="79" t="s">
        <v>92</v>
      </c>
      <c r="CK5" s="79" t="s">
        <v>87</v>
      </c>
      <c r="CL5" s="79" t="s">
        <v>82</v>
      </c>
      <c r="CM5" s="79" t="s">
        <v>83</v>
      </c>
      <c r="CN5" s="79" t="s">
        <v>84</v>
      </c>
      <c r="CO5" s="79" t="s">
        <v>85</v>
      </c>
      <c r="CP5" s="79" t="s">
        <v>86</v>
      </c>
      <c r="CQ5" s="79" t="s">
        <v>88</v>
      </c>
      <c r="CR5" s="79" t="s">
        <v>89</v>
      </c>
      <c r="CS5" s="79" t="s">
        <v>90</v>
      </c>
      <c r="CT5" s="79" t="s">
        <v>91</v>
      </c>
      <c r="CU5" s="79" t="s">
        <v>92</v>
      </c>
      <c r="CV5" s="79" t="s">
        <v>87</v>
      </c>
      <c r="CW5" s="79" t="s">
        <v>82</v>
      </c>
      <c r="CX5" s="79" t="s">
        <v>83</v>
      </c>
      <c r="CY5" s="79" t="s">
        <v>84</v>
      </c>
      <c r="CZ5" s="79" t="s">
        <v>85</v>
      </c>
      <c r="DA5" s="79" t="s">
        <v>86</v>
      </c>
      <c r="DB5" s="79" t="s">
        <v>88</v>
      </c>
      <c r="DC5" s="79" t="s">
        <v>89</v>
      </c>
      <c r="DD5" s="79" t="s">
        <v>90</v>
      </c>
      <c r="DE5" s="79" t="s">
        <v>91</v>
      </c>
      <c r="DF5" s="79" t="s">
        <v>92</v>
      </c>
      <c r="DG5" s="79" t="s">
        <v>87</v>
      </c>
      <c r="DH5" s="79" t="s">
        <v>82</v>
      </c>
      <c r="DI5" s="79" t="s">
        <v>83</v>
      </c>
      <c r="DJ5" s="79" t="s">
        <v>84</v>
      </c>
      <c r="DK5" s="79" t="s">
        <v>85</v>
      </c>
      <c r="DL5" s="79" t="s">
        <v>86</v>
      </c>
      <c r="DM5" s="79" t="s">
        <v>88</v>
      </c>
      <c r="DN5" s="79" t="s">
        <v>89</v>
      </c>
      <c r="DO5" s="79" t="s">
        <v>90</v>
      </c>
      <c r="DP5" s="79" t="s">
        <v>91</v>
      </c>
      <c r="DQ5" s="79" t="s">
        <v>92</v>
      </c>
      <c r="DR5" s="79" t="s">
        <v>87</v>
      </c>
      <c r="DS5" s="79" t="s">
        <v>82</v>
      </c>
      <c r="DT5" s="79" t="s">
        <v>83</v>
      </c>
      <c r="DU5" s="79" t="s">
        <v>84</v>
      </c>
      <c r="DV5" s="79" t="s">
        <v>85</v>
      </c>
      <c r="DW5" s="79" t="s">
        <v>86</v>
      </c>
      <c r="DX5" s="79" t="s">
        <v>88</v>
      </c>
      <c r="DY5" s="79" t="s">
        <v>89</v>
      </c>
      <c r="DZ5" s="79" t="s">
        <v>90</v>
      </c>
      <c r="EA5" s="79" t="s">
        <v>91</v>
      </c>
      <c r="EB5" s="79" t="s">
        <v>92</v>
      </c>
      <c r="EC5" s="79" t="s">
        <v>87</v>
      </c>
      <c r="ED5" s="79" t="s">
        <v>82</v>
      </c>
      <c r="EE5" s="79" t="s">
        <v>83</v>
      </c>
      <c r="EF5" s="79" t="s">
        <v>84</v>
      </c>
      <c r="EG5" s="79" t="s">
        <v>85</v>
      </c>
      <c r="EH5" s="79" t="s">
        <v>86</v>
      </c>
      <c r="EI5" s="79" t="s">
        <v>88</v>
      </c>
      <c r="EJ5" s="79" t="s">
        <v>89</v>
      </c>
      <c r="EK5" s="79" t="s">
        <v>90</v>
      </c>
      <c r="EL5" s="79" t="s">
        <v>91</v>
      </c>
      <c r="EM5" s="79" t="s">
        <v>92</v>
      </c>
      <c r="EN5" s="79" t="s">
        <v>87</v>
      </c>
    </row>
    <row r="6" spans="1:144" s="67" customFormat="1">
      <c r="A6" s="68" t="s">
        <v>93</v>
      </c>
      <c r="B6" s="73">
        <f t="shared" ref="B6:W6" si="1">B7</f>
        <v>2023</v>
      </c>
      <c r="C6" s="73">
        <f t="shared" si="1"/>
        <v>82252</v>
      </c>
      <c r="D6" s="73">
        <f t="shared" si="1"/>
        <v>46</v>
      </c>
      <c r="E6" s="73">
        <f t="shared" si="1"/>
        <v>1</v>
      </c>
      <c r="F6" s="73">
        <f t="shared" si="1"/>
        <v>0</v>
      </c>
      <c r="G6" s="73">
        <f t="shared" si="1"/>
        <v>1</v>
      </c>
      <c r="H6" s="73" t="str">
        <f t="shared" si="1"/>
        <v>茨城県　常陸大宮市</v>
      </c>
      <c r="I6" s="73" t="str">
        <f t="shared" si="1"/>
        <v>法適用</v>
      </c>
      <c r="J6" s="73" t="str">
        <f t="shared" si="1"/>
        <v>水道事業</v>
      </c>
      <c r="K6" s="73" t="str">
        <f t="shared" si="1"/>
        <v>末端給水事業</v>
      </c>
      <c r="L6" s="73" t="str">
        <f t="shared" si="1"/>
        <v>A5</v>
      </c>
      <c r="M6" s="73" t="str">
        <f t="shared" si="1"/>
        <v>非設置</v>
      </c>
      <c r="N6" s="82" t="str">
        <f t="shared" si="1"/>
        <v>-</v>
      </c>
      <c r="O6" s="82">
        <f t="shared" si="1"/>
        <v>75.92</v>
      </c>
      <c r="P6" s="82">
        <f t="shared" si="1"/>
        <v>94.87</v>
      </c>
      <c r="Q6" s="82">
        <f t="shared" si="1"/>
        <v>4300</v>
      </c>
      <c r="R6" s="82">
        <f t="shared" si="1"/>
        <v>38664</v>
      </c>
      <c r="S6" s="82">
        <f t="shared" si="1"/>
        <v>348.45</v>
      </c>
      <c r="T6" s="82">
        <f t="shared" si="1"/>
        <v>110.96</v>
      </c>
      <c r="U6" s="82">
        <f t="shared" si="1"/>
        <v>36444</v>
      </c>
      <c r="V6" s="82">
        <f t="shared" si="1"/>
        <v>348.3</v>
      </c>
      <c r="W6" s="82">
        <f t="shared" si="1"/>
        <v>104.63</v>
      </c>
      <c r="X6" s="88">
        <f t="shared" ref="X6:AG6" si="2">IF(X7="",NA(),X7)</f>
        <v>107.58</v>
      </c>
      <c r="Y6" s="88">
        <f t="shared" si="2"/>
        <v>112.48</v>
      </c>
      <c r="Z6" s="88">
        <f t="shared" si="2"/>
        <v>104.94</v>
      </c>
      <c r="AA6" s="88">
        <f t="shared" si="2"/>
        <v>113.89</v>
      </c>
      <c r="AB6" s="88">
        <f t="shared" si="2"/>
        <v>118.39</v>
      </c>
      <c r="AC6" s="88">
        <f t="shared" si="2"/>
        <v>109.01</v>
      </c>
      <c r="AD6" s="88">
        <f t="shared" si="2"/>
        <v>108.83</v>
      </c>
      <c r="AE6" s="88">
        <f t="shared" si="2"/>
        <v>109.23</v>
      </c>
      <c r="AF6" s="88">
        <f t="shared" si="2"/>
        <v>108.04</v>
      </c>
      <c r="AG6" s="88">
        <f t="shared" si="2"/>
        <v>107.49</v>
      </c>
      <c r="AH6" s="82" t="str">
        <f>IF(AH7="","",IF(AH7="-","【-】","【"&amp;SUBSTITUTE(TEXT(AH7,"#,##0.00"),"-","△")&amp;"】"))</f>
        <v>【108.24】</v>
      </c>
      <c r="AI6" s="82">
        <f t="shared" ref="AI6:AR6" si="3">IF(AI7="",NA(),AI7)</f>
        <v>0</v>
      </c>
      <c r="AJ6" s="82">
        <f t="shared" si="3"/>
        <v>0</v>
      </c>
      <c r="AK6" s="82">
        <f t="shared" si="3"/>
        <v>0</v>
      </c>
      <c r="AL6" s="82">
        <f t="shared" si="3"/>
        <v>0</v>
      </c>
      <c r="AM6" s="82">
        <f t="shared" si="3"/>
        <v>0</v>
      </c>
      <c r="AN6" s="88">
        <f t="shared" si="3"/>
        <v>3.7</v>
      </c>
      <c r="AO6" s="88">
        <f t="shared" si="3"/>
        <v>4.34</v>
      </c>
      <c r="AP6" s="88">
        <f t="shared" si="3"/>
        <v>4.6900000000000004</v>
      </c>
      <c r="AQ6" s="88">
        <f t="shared" si="3"/>
        <v>4.72</v>
      </c>
      <c r="AR6" s="88">
        <f t="shared" si="3"/>
        <v>5.76</v>
      </c>
      <c r="AS6" s="82" t="str">
        <f>IF(AS7="","",IF(AS7="-","【-】","【"&amp;SUBSTITUTE(TEXT(AS7,"#,##0.00"),"-","△")&amp;"】"))</f>
        <v>【1.50】</v>
      </c>
      <c r="AT6" s="88">
        <f t="shared" ref="AT6:BC6" si="4">IF(AT7="",NA(),AT7)</f>
        <v>344.63</v>
      </c>
      <c r="AU6" s="88">
        <f t="shared" si="4"/>
        <v>259.08</v>
      </c>
      <c r="AV6" s="88">
        <f t="shared" si="4"/>
        <v>365.04</v>
      </c>
      <c r="AW6" s="88">
        <f t="shared" si="4"/>
        <v>352.21</v>
      </c>
      <c r="AX6" s="88">
        <f t="shared" si="4"/>
        <v>341.6</v>
      </c>
      <c r="AY6" s="88">
        <f t="shared" si="4"/>
        <v>365.18</v>
      </c>
      <c r="AZ6" s="88">
        <f t="shared" si="4"/>
        <v>327.77</v>
      </c>
      <c r="BA6" s="88">
        <f t="shared" si="4"/>
        <v>338.02</v>
      </c>
      <c r="BB6" s="88">
        <f t="shared" si="4"/>
        <v>345.94</v>
      </c>
      <c r="BC6" s="88">
        <f t="shared" si="4"/>
        <v>329.7</v>
      </c>
      <c r="BD6" s="82" t="str">
        <f>IF(BD7="","",IF(BD7="-","【-】","【"&amp;SUBSTITUTE(TEXT(BD7,"#,##0.00"),"-","△")&amp;"】"))</f>
        <v>【243.36】</v>
      </c>
      <c r="BE6" s="88">
        <f t="shared" ref="BE6:BN6" si="5">IF(BE7="",NA(),BE7)</f>
        <v>366.72</v>
      </c>
      <c r="BF6" s="88">
        <f t="shared" si="5"/>
        <v>362.78</v>
      </c>
      <c r="BG6" s="88">
        <f t="shared" si="5"/>
        <v>375.22</v>
      </c>
      <c r="BH6" s="88">
        <f t="shared" si="5"/>
        <v>329.5</v>
      </c>
      <c r="BI6" s="88">
        <f t="shared" si="5"/>
        <v>338.96</v>
      </c>
      <c r="BJ6" s="88">
        <f t="shared" si="5"/>
        <v>371.65</v>
      </c>
      <c r="BK6" s="88">
        <f t="shared" si="5"/>
        <v>397.1</v>
      </c>
      <c r="BL6" s="88">
        <f t="shared" si="5"/>
        <v>379.91</v>
      </c>
      <c r="BM6" s="88">
        <f t="shared" si="5"/>
        <v>386.61</v>
      </c>
      <c r="BN6" s="88">
        <f t="shared" si="5"/>
        <v>381.56</v>
      </c>
      <c r="BO6" s="82" t="str">
        <f>IF(BO7="","",IF(BO7="-","【-】","【"&amp;SUBSTITUTE(TEXT(BO7,"#,##0.00"),"-","△")&amp;"】"))</f>
        <v>【265.93】</v>
      </c>
      <c r="BP6" s="88">
        <f t="shared" ref="BP6:BY6" si="6">IF(BP7="",NA(),BP7)</f>
        <v>95.48</v>
      </c>
      <c r="BQ6" s="88">
        <f t="shared" si="6"/>
        <v>97.51</v>
      </c>
      <c r="BR6" s="88">
        <f t="shared" si="6"/>
        <v>87.87</v>
      </c>
      <c r="BS6" s="88">
        <f t="shared" si="6"/>
        <v>102.6</v>
      </c>
      <c r="BT6" s="88">
        <f t="shared" si="6"/>
        <v>98.04</v>
      </c>
      <c r="BU6" s="88">
        <f t="shared" si="6"/>
        <v>98.77</v>
      </c>
      <c r="BV6" s="88">
        <f t="shared" si="6"/>
        <v>95.79</v>
      </c>
      <c r="BW6" s="88">
        <f t="shared" si="6"/>
        <v>98.3</v>
      </c>
      <c r="BX6" s="88">
        <f t="shared" si="6"/>
        <v>93.82</v>
      </c>
      <c r="BY6" s="88">
        <f t="shared" si="6"/>
        <v>95.04</v>
      </c>
      <c r="BZ6" s="82" t="str">
        <f>IF(BZ7="","",IF(BZ7="-","【-】","【"&amp;SUBSTITUTE(TEXT(BZ7,"#,##0.00"),"-","△")&amp;"】"))</f>
        <v>【97.82】</v>
      </c>
      <c r="CA6" s="88">
        <f t="shared" ref="CA6:CJ6" si="7">IF(CA7="",NA(),CA7)</f>
        <v>229.69</v>
      </c>
      <c r="CB6" s="88">
        <f t="shared" si="7"/>
        <v>226.8</v>
      </c>
      <c r="CC6" s="88">
        <f t="shared" si="7"/>
        <v>235.89</v>
      </c>
      <c r="CD6" s="88">
        <f t="shared" si="7"/>
        <v>216.82</v>
      </c>
      <c r="CE6" s="88">
        <f t="shared" si="7"/>
        <v>211.78</v>
      </c>
      <c r="CF6" s="88">
        <f t="shared" si="7"/>
        <v>173.67</v>
      </c>
      <c r="CG6" s="88">
        <f t="shared" si="7"/>
        <v>171.13</v>
      </c>
      <c r="CH6" s="88">
        <f t="shared" si="7"/>
        <v>173.7</v>
      </c>
      <c r="CI6" s="88">
        <f t="shared" si="7"/>
        <v>178.94</v>
      </c>
      <c r="CJ6" s="88">
        <f t="shared" si="7"/>
        <v>180.19</v>
      </c>
      <c r="CK6" s="82" t="str">
        <f>IF(CK7="","",IF(CK7="-","【-】","【"&amp;SUBSTITUTE(TEXT(CK7,"#,##0.00"),"-","△")&amp;"】"))</f>
        <v>【177.56】</v>
      </c>
      <c r="CL6" s="88">
        <f t="shared" ref="CL6:CU6" si="8">IF(CL7="",NA(),CL7)</f>
        <v>77.25</v>
      </c>
      <c r="CM6" s="88">
        <f t="shared" si="8"/>
        <v>76.989999999999995</v>
      </c>
      <c r="CN6" s="88">
        <f t="shared" si="8"/>
        <v>74.81</v>
      </c>
      <c r="CO6" s="88">
        <f t="shared" si="8"/>
        <v>71.760000000000005</v>
      </c>
      <c r="CP6" s="88">
        <f t="shared" si="8"/>
        <v>70.83</v>
      </c>
      <c r="CQ6" s="88">
        <f t="shared" si="8"/>
        <v>59.67</v>
      </c>
      <c r="CR6" s="88">
        <f t="shared" si="8"/>
        <v>60.12</v>
      </c>
      <c r="CS6" s="88">
        <f t="shared" si="8"/>
        <v>60.34</v>
      </c>
      <c r="CT6" s="88">
        <f t="shared" si="8"/>
        <v>59.54</v>
      </c>
      <c r="CU6" s="88">
        <f t="shared" si="8"/>
        <v>59.26</v>
      </c>
      <c r="CV6" s="82" t="str">
        <f>IF(CV7="","",IF(CV7="-","【-】","【"&amp;SUBSTITUTE(TEXT(CV7,"#,##0.00"),"-","△")&amp;"】"))</f>
        <v>【59.81】</v>
      </c>
      <c r="CW6" s="88">
        <f t="shared" ref="CW6:DF6" si="9">IF(CW7="",NA(),CW7)</f>
        <v>62.08</v>
      </c>
      <c r="CX6" s="88">
        <f t="shared" si="9"/>
        <v>61.58</v>
      </c>
      <c r="CY6" s="88">
        <f t="shared" si="9"/>
        <v>62.37</v>
      </c>
      <c r="CZ6" s="88">
        <f t="shared" si="9"/>
        <v>65.010000000000005</v>
      </c>
      <c r="DA6" s="88">
        <f t="shared" si="9"/>
        <v>64.45</v>
      </c>
      <c r="DB6" s="88">
        <f t="shared" si="9"/>
        <v>84.6</v>
      </c>
      <c r="DC6" s="88">
        <f t="shared" si="9"/>
        <v>84.24</v>
      </c>
      <c r="DD6" s="88">
        <f t="shared" si="9"/>
        <v>84.19</v>
      </c>
      <c r="DE6" s="88">
        <f t="shared" si="9"/>
        <v>83.93</v>
      </c>
      <c r="DF6" s="88">
        <f t="shared" si="9"/>
        <v>83.84</v>
      </c>
      <c r="DG6" s="82" t="str">
        <f>IF(DG7="","",IF(DG7="-","【-】","【"&amp;SUBSTITUTE(TEXT(DG7,"#,##0.00"),"-","△")&amp;"】"))</f>
        <v>【89.42】</v>
      </c>
      <c r="DH6" s="88">
        <f t="shared" ref="DH6:DQ6" si="10">IF(DH7="",NA(),DH7)</f>
        <v>51.73</v>
      </c>
      <c r="DI6" s="88">
        <f t="shared" si="10"/>
        <v>51.6</v>
      </c>
      <c r="DJ6" s="88">
        <f t="shared" si="10"/>
        <v>53.07</v>
      </c>
      <c r="DK6" s="88">
        <f t="shared" si="10"/>
        <v>53.96</v>
      </c>
      <c r="DL6" s="88">
        <f t="shared" si="10"/>
        <v>54.84</v>
      </c>
      <c r="DM6" s="88">
        <f t="shared" si="10"/>
        <v>48.17</v>
      </c>
      <c r="DN6" s="88">
        <f t="shared" si="10"/>
        <v>48.83</v>
      </c>
      <c r="DO6" s="88">
        <f t="shared" si="10"/>
        <v>49.96</v>
      </c>
      <c r="DP6" s="88">
        <f t="shared" si="10"/>
        <v>50.82</v>
      </c>
      <c r="DQ6" s="88">
        <f t="shared" si="10"/>
        <v>51.82</v>
      </c>
      <c r="DR6" s="82" t="str">
        <f>IF(DR7="","",IF(DR7="-","【-】","【"&amp;SUBSTITUTE(TEXT(DR7,"#,##0.00"),"-","△")&amp;"】"))</f>
        <v>【52.02】</v>
      </c>
      <c r="DS6" s="88">
        <f t="shared" ref="DS6:EB6" si="11">IF(DS7="",NA(),DS7)</f>
        <v>20.18</v>
      </c>
      <c r="DT6" s="88">
        <f t="shared" si="11"/>
        <v>20.03</v>
      </c>
      <c r="DU6" s="88">
        <f t="shared" si="11"/>
        <v>24.38</v>
      </c>
      <c r="DV6" s="88">
        <f t="shared" si="11"/>
        <v>26.1</v>
      </c>
      <c r="DW6" s="88">
        <f t="shared" si="11"/>
        <v>27.84</v>
      </c>
      <c r="DX6" s="88">
        <f t="shared" si="11"/>
        <v>17.12</v>
      </c>
      <c r="DY6" s="88">
        <f t="shared" si="11"/>
        <v>18.18</v>
      </c>
      <c r="DZ6" s="88">
        <f t="shared" si="11"/>
        <v>19.32</v>
      </c>
      <c r="EA6" s="88">
        <f t="shared" si="11"/>
        <v>21.16</v>
      </c>
      <c r="EB6" s="88">
        <f t="shared" si="11"/>
        <v>22.72</v>
      </c>
      <c r="EC6" s="82" t="str">
        <f>IF(EC7="","",IF(EC7="-","【-】","【"&amp;SUBSTITUTE(TEXT(EC7,"#,##0.00"),"-","△")&amp;"】"))</f>
        <v>【25.37】</v>
      </c>
      <c r="ED6" s="88">
        <f t="shared" ref="ED6:EM6" si="12">IF(ED7="",NA(),ED7)</f>
        <v>0.89</v>
      </c>
      <c r="EE6" s="88">
        <f t="shared" si="12"/>
        <v>1.1200000000000001</v>
      </c>
      <c r="EF6" s="88">
        <f t="shared" si="12"/>
        <v>0.8</v>
      </c>
      <c r="EG6" s="88">
        <f t="shared" si="12"/>
        <v>0.75</v>
      </c>
      <c r="EH6" s="88">
        <f t="shared" si="12"/>
        <v>0.74</v>
      </c>
      <c r="EI6" s="88">
        <f t="shared" si="12"/>
        <v>0.54</v>
      </c>
      <c r="EJ6" s="88">
        <f t="shared" si="12"/>
        <v>0.56999999999999995</v>
      </c>
      <c r="EK6" s="88">
        <f t="shared" si="12"/>
        <v>0.52</v>
      </c>
      <c r="EL6" s="88">
        <f t="shared" si="12"/>
        <v>0.48</v>
      </c>
      <c r="EM6" s="88">
        <f t="shared" si="12"/>
        <v>0.48</v>
      </c>
      <c r="EN6" s="82" t="str">
        <f>IF(EN7="","",IF(EN7="-","【-】","【"&amp;SUBSTITUTE(TEXT(EN7,"#,##0.00"),"-","△")&amp;"】"))</f>
        <v>【0.62】</v>
      </c>
    </row>
    <row r="7" spans="1:144" s="67" customFormat="1">
      <c r="A7" s="68"/>
      <c r="B7" s="74">
        <v>2023</v>
      </c>
      <c r="C7" s="74">
        <v>82252</v>
      </c>
      <c r="D7" s="74">
        <v>46</v>
      </c>
      <c r="E7" s="74">
        <v>1</v>
      </c>
      <c r="F7" s="74">
        <v>0</v>
      </c>
      <c r="G7" s="74">
        <v>1</v>
      </c>
      <c r="H7" s="74" t="s">
        <v>94</v>
      </c>
      <c r="I7" s="74" t="s">
        <v>95</v>
      </c>
      <c r="J7" s="74" t="s">
        <v>96</v>
      </c>
      <c r="K7" s="74" t="s">
        <v>97</v>
      </c>
      <c r="L7" s="74" t="s">
        <v>21</v>
      </c>
      <c r="M7" s="74" t="s">
        <v>13</v>
      </c>
      <c r="N7" s="83" t="s">
        <v>98</v>
      </c>
      <c r="O7" s="83">
        <v>75.92</v>
      </c>
      <c r="P7" s="83">
        <v>94.87</v>
      </c>
      <c r="Q7" s="83">
        <v>4300</v>
      </c>
      <c r="R7" s="83">
        <v>38664</v>
      </c>
      <c r="S7" s="83">
        <v>348.45</v>
      </c>
      <c r="T7" s="83">
        <v>110.96</v>
      </c>
      <c r="U7" s="83">
        <v>36444</v>
      </c>
      <c r="V7" s="83">
        <v>348.3</v>
      </c>
      <c r="W7" s="83">
        <v>104.63</v>
      </c>
      <c r="X7" s="83">
        <v>107.58</v>
      </c>
      <c r="Y7" s="83">
        <v>112.48</v>
      </c>
      <c r="Z7" s="83">
        <v>104.94</v>
      </c>
      <c r="AA7" s="83">
        <v>113.89</v>
      </c>
      <c r="AB7" s="83">
        <v>118.39</v>
      </c>
      <c r="AC7" s="83">
        <v>109.01</v>
      </c>
      <c r="AD7" s="83">
        <v>108.83</v>
      </c>
      <c r="AE7" s="83">
        <v>109.23</v>
      </c>
      <c r="AF7" s="83">
        <v>108.04</v>
      </c>
      <c r="AG7" s="83">
        <v>107.49</v>
      </c>
      <c r="AH7" s="83">
        <v>108.24</v>
      </c>
      <c r="AI7" s="83">
        <v>0</v>
      </c>
      <c r="AJ7" s="83">
        <v>0</v>
      </c>
      <c r="AK7" s="83">
        <v>0</v>
      </c>
      <c r="AL7" s="83">
        <v>0</v>
      </c>
      <c r="AM7" s="83">
        <v>0</v>
      </c>
      <c r="AN7" s="83">
        <v>3.7</v>
      </c>
      <c r="AO7" s="83">
        <v>4.34</v>
      </c>
      <c r="AP7" s="83">
        <v>4.6900000000000004</v>
      </c>
      <c r="AQ7" s="83">
        <v>4.72</v>
      </c>
      <c r="AR7" s="83">
        <v>5.76</v>
      </c>
      <c r="AS7" s="83">
        <v>1.5</v>
      </c>
      <c r="AT7" s="83">
        <v>344.63</v>
      </c>
      <c r="AU7" s="83">
        <v>259.08</v>
      </c>
      <c r="AV7" s="83">
        <v>365.04</v>
      </c>
      <c r="AW7" s="83">
        <v>352.21</v>
      </c>
      <c r="AX7" s="83">
        <v>341.6</v>
      </c>
      <c r="AY7" s="83">
        <v>365.18</v>
      </c>
      <c r="AZ7" s="83">
        <v>327.77</v>
      </c>
      <c r="BA7" s="83">
        <v>338.02</v>
      </c>
      <c r="BB7" s="83">
        <v>345.94</v>
      </c>
      <c r="BC7" s="83">
        <v>329.7</v>
      </c>
      <c r="BD7" s="83">
        <v>243.36</v>
      </c>
      <c r="BE7" s="83">
        <v>366.72</v>
      </c>
      <c r="BF7" s="83">
        <v>362.78</v>
      </c>
      <c r="BG7" s="83">
        <v>375.22</v>
      </c>
      <c r="BH7" s="83">
        <v>329.5</v>
      </c>
      <c r="BI7" s="83">
        <v>338.96</v>
      </c>
      <c r="BJ7" s="83">
        <v>371.65</v>
      </c>
      <c r="BK7" s="83">
        <v>397.1</v>
      </c>
      <c r="BL7" s="83">
        <v>379.91</v>
      </c>
      <c r="BM7" s="83">
        <v>386.61</v>
      </c>
      <c r="BN7" s="83">
        <v>381.56</v>
      </c>
      <c r="BO7" s="83">
        <v>265.93</v>
      </c>
      <c r="BP7" s="83">
        <v>95.48</v>
      </c>
      <c r="BQ7" s="83">
        <v>97.51</v>
      </c>
      <c r="BR7" s="83">
        <v>87.87</v>
      </c>
      <c r="BS7" s="83">
        <v>102.6</v>
      </c>
      <c r="BT7" s="83">
        <v>98.04</v>
      </c>
      <c r="BU7" s="83">
        <v>98.77</v>
      </c>
      <c r="BV7" s="83">
        <v>95.79</v>
      </c>
      <c r="BW7" s="83">
        <v>98.3</v>
      </c>
      <c r="BX7" s="83">
        <v>93.82</v>
      </c>
      <c r="BY7" s="83">
        <v>95.04</v>
      </c>
      <c r="BZ7" s="83">
        <v>97.82</v>
      </c>
      <c r="CA7" s="83">
        <v>229.69</v>
      </c>
      <c r="CB7" s="83">
        <v>226.8</v>
      </c>
      <c r="CC7" s="83">
        <v>235.89</v>
      </c>
      <c r="CD7" s="83">
        <v>216.82</v>
      </c>
      <c r="CE7" s="83">
        <v>211.78</v>
      </c>
      <c r="CF7" s="83">
        <v>173.67</v>
      </c>
      <c r="CG7" s="83">
        <v>171.13</v>
      </c>
      <c r="CH7" s="83">
        <v>173.7</v>
      </c>
      <c r="CI7" s="83">
        <v>178.94</v>
      </c>
      <c r="CJ7" s="83">
        <v>180.19</v>
      </c>
      <c r="CK7" s="83">
        <v>177.56</v>
      </c>
      <c r="CL7" s="83">
        <v>77.25</v>
      </c>
      <c r="CM7" s="83">
        <v>76.989999999999995</v>
      </c>
      <c r="CN7" s="83">
        <v>74.81</v>
      </c>
      <c r="CO7" s="83">
        <v>71.760000000000005</v>
      </c>
      <c r="CP7" s="83">
        <v>70.83</v>
      </c>
      <c r="CQ7" s="83">
        <v>59.67</v>
      </c>
      <c r="CR7" s="83">
        <v>60.12</v>
      </c>
      <c r="CS7" s="83">
        <v>60.34</v>
      </c>
      <c r="CT7" s="83">
        <v>59.54</v>
      </c>
      <c r="CU7" s="83">
        <v>59.26</v>
      </c>
      <c r="CV7" s="83">
        <v>59.81</v>
      </c>
      <c r="CW7" s="83">
        <v>62.08</v>
      </c>
      <c r="CX7" s="83">
        <v>61.58</v>
      </c>
      <c r="CY7" s="83">
        <v>62.37</v>
      </c>
      <c r="CZ7" s="83">
        <v>65.010000000000005</v>
      </c>
      <c r="DA7" s="83">
        <v>64.45</v>
      </c>
      <c r="DB7" s="83">
        <v>84.6</v>
      </c>
      <c r="DC7" s="83">
        <v>84.24</v>
      </c>
      <c r="DD7" s="83">
        <v>84.19</v>
      </c>
      <c r="DE7" s="83">
        <v>83.93</v>
      </c>
      <c r="DF7" s="83">
        <v>83.84</v>
      </c>
      <c r="DG7" s="83">
        <v>89.42</v>
      </c>
      <c r="DH7" s="83">
        <v>51.73</v>
      </c>
      <c r="DI7" s="83">
        <v>51.6</v>
      </c>
      <c r="DJ7" s="83">
        <v>53.07</v>
      </c>
      <c r="DK7" s="83">
        <v>53.96</v>
      </c>
      <c r="DL7" s="83">
        <v>54.84</v>
      </c>
      <c r="DM7" s="83">
        <v>48.17</v>
      </c>
      <c r="DN7" s="83">
        <v>48.83</v>
      </c>
      <c r="DO7" s="83">
        <v>49.96</v>
      </c>
      <c r="DP7" s="83">
        <v>50.82</v>
      </c>
      <c r="DQ7" s="83">
        <v>51.82</v>
      </c>
      <c r="DR7" s="83">
        <v>52.02</v>
      </c>
      <c r="DS7" s="83">
        <v>20.18</v>
      </c>
      <c r="DT7" s="83">
        <v>20.03</v>
      </c>
      <c r="DU7" s="83">
        <v>24.38</v>
      </c>
      <c r="DV7" s="83">
        <v>26.1</v>
      </c>
      <c r="DW7" s="83">
        <v>27.84</v>
      </c>
      <c r="DX7" s="83">
        <v>17.12</v>
      </c>
      <c r="DY7" s="83">
        <v>18.18</v>
      </c>
      <c r="DZ7" s="83">
        <v>19.32</v>
      </c>
      <c r="EA7" s="83">
        <v>21.16</v>
      </c>
      <c r="EB7" s="83">
        <v>22.72</v>
      </c>
      <c r="EC7" s="83">
        <v>25.37</v>
      </c>
      <c r="ED7" s="83">
        <v>0.89</v>
      </c>
      <c r="EE7" s="83">
        <v>1.1200000000000001</v>
      </c>
      <c r="EF7" s="83">
        <v>0.8</v>
      </c>
      <c r="EG7" s="83">
        <v>0.75</v>
      </c>
      <c r="EH7" s="83">
        <v>0.74</v>
      </c>
      <c r="EI7" s="83">
        <v>0.54</v>
      </c>
      <c r="EJ7" s="83">
        <v>0.56999999999999995</v>
      </c>
      <c r="EK7" s="83">
        <v>0.52</v>
      </c>
      <c r="EL7" s="83">
        <v>0.48</v>
      </c>
      <c r="EM7" s="83">
        <v>0.48</v>
      </c>
      <c r="EN7" s="83">
        <v>0.62</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99</v>
      </c>
      <c r="C9" s="69" t="s">
        <v>100</v>
      </c>
      <c r="D9" s="69" t="s">
        <v>101</v>
      </c>
      <c r="E9" s="69" t="s">
        <v>102</v>
      </c>
      <c r="F9" s="69" t="s">
        <v>103</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50</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104</v>
      </c>
    </row>
    <row r="12" spans="1:144">
      <c r="B12">
        <v>1</v>
      </c>
      <c r="C12">
        <v>1</v>
      </c>
      <c r="D12">
        <v>1</v>
      </c>
      <c r="E12">
        <v>1</v>
      </c>
      <c r="F12">
        <v>1</v>
      </c>
      <c r="G12" t="s">
        <v>105</v>
      </c>
    </row>
    <row r="13" spans="1:144">
      <c r="B13" t="s">
        <v>106</v>
      </c>
      <c r="C13" t="s">
        <v>106</v>
      </c>
      <c r="D13" t="s">
        <v>106</v>
      </c>
      <c r="E13" t="s">
        <v>106</v>
      </c>
      <c r="F13" t="s">
        <v>106</v>
      </c>
      <c r="G13" t="s">
        <v>107</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2025-01-24T06:45:51Z</dcterms:created>
  <dcterms:modified xsi:type="dcterms:W3CDTF">2025-03-03T01:52:38Z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2025-03-03T01:52:38Z</vt:filetime>
  </property>
</Properties>
</file>