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0l3zIKjdLufnx1eZx/Rw2R1awc1sAojIs1/W3XonlXo/DHzyq9AIi3bMvUTf03aIDIw056iEibOLkYjC55qOQ==" workbookSaltValue="bsbOMTwuVDfj+5B2YH1U0Q==" workbookSpinCount="100000"/>
  <bookViews>
    <workbookView xWindow="0" yWindow="0" windowWidth="23040" windowHeight="9216"/>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<sst xmlns="http://schemas.openxmlformats.org/spreadsheetml/2006/main" xmlns:r="http://schemas.openxmlformats.org/officeDocument/2006/relationships" count="116" uniqueCount="116">
  <si>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</si>
  <si>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</si>
  <si>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</si>
  <si>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</si>
  <si>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</si>
  <si>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</si>
  <si>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</si>
  <si>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</si>
  <si>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</si>
  <si>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</si>
  <si>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</si>
  <si>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</si>
  <si>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</si>
  <si>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</si>
  <si>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</si>
  <si>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</si>
  <si>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</si>
  <si>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</si>
  <si>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</si>
  <si>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</si>
  <si>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</si>
  <si>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</si>
  <si>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</si>
  <si>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</si>
  <si>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</si>
  <si>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</si>
  <si>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</si>
  <si>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</si>
  <si>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</si>
  <si>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</si>
  <si>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</si>
  <si>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</si>
  <si>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</si>
  <si>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</si>
  <si>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</si>
  <si>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</si>
  <si>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</si>
  <si>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</si>
  <si>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</si>
  <si>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</si>
  <si>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</si>
  <si>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</si>
  <si>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</si>
  <si>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</si>
  <si>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</si>
  <si>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</si>
  <si>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</si>
  <si>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</si>
  <si>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</si>
  <si>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</si>
  <si>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</si>
  <si>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</si>
  <si>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</si>
  <si>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</si>
  <si>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</si>
  <si>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</si>
  <si>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</si>
  <si>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</si>
  <si>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</si>
  <si>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</si>
  <si>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</si>
  <si>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</si>
  <si>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</si>
  <si>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</si>
  <si>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</si>
  <si>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</si>
  <si>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　本事業は平成14年から供用開始した事業であり、耐用年数の到達はしておらず、老朽化は見られない。</t>
    <rPh sb="38" eb="41">
      <t>ロウキュウカ</t>
    </rPh>
    <rPh sb="42" eb="43">
      <t>ミ</t>
    </rPh>
    <phoneticPr fontId="1"/>
  </si>
  <si>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</si>
  <si>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</si>
  <si>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</si>
  <si>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</si>
  <si>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</si>
  <si>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</si>
  <si>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</si>
  <si>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</si>
  <si>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</si>
  <si>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</si>
  <si>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</si>
  <si>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</si>
  <si>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</si>
  <si>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</si>
  <si>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</si>
  <si>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</si>
  <si>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</si>
  <si>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</si>
  <si>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</si>
  <si>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</si>
  <si>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</si>
  <si>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</si>
  <si>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</si>
  <si>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</si>
  <si>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</si>
  <si>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</si>
  <si>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</si>
  <si>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</si>
  <si>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</si>
  <si>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</si>
  <si>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茨城県　常陸大宮市</t>
  </si>
  <si>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</si>
  <si>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</si>
  <si>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</si>
  <si>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</si>
  <si>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</si>
  <si>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</si>
  <si>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</si>
  <si>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</si>
  <si>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</si>
  <si>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</si>
  <si>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</si>
  <si>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</si>
  <si>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</si>
  <si>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</si>
  <si>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</si>
  <si>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</si>
  <si>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使用料収益では維持管理費を賄えていない状況であり、不足分については、一般会計からの繰入金に依存している。また、市設置型浄化槽と個人設置型浄化槽が市内に混在しており、浄化槽の維持にかかる費用の公平性が課題となっていたこともあり、令和6年3月31日をもって事業を廃止した。</t>
    <rPh sb="83" eb="86">
      <t>ジョウカソウ</t>
    </rPh>
    <rPh sb="87" eb="89">
      <t>イジ</t>
    </rPh>
    <rPh sb="93" eb="95">
      <t>ヒヨウ</t>
    </rPh>
    <rPh sb="114" eb="116">
      <t>レイワ</t>
    </rPh>
    <rPh sb="117" eb="118">
      <t>ネン</t>
    </rPh>
    <rPh sb="119" eb="120">
      <t>ガツ</t>
    </rPh>
    <rPh sb="122" eb="123">
      <t>ニチ</t>
    </rPh>
    <rPh sb="127" eb="129">
      <t>ジギョウ</t>
    </rPh>
    <rPh sb="130" eb="132">
      <t>ハイシ</t>
    </rPh>
    <phoneticPr fontId="1"/>
  </si>
  <si>
    <t>①収益的収支比率は95.45％となった。主な要因としては、使用料収入が減少していること、本事業会計を廃止する事に伴い、個人に対して浄化槽の譲渡を行うため、浄化槽の修繕に係る維持管理費が増となったことである。
④企業債残高対事業規模比率は、全国平均及び類似団体平均より低い。新規の整備を行っていないことから地方債の発行がなく、地方債残高が減少しているためである。
⑤経費回収率は、全国平均及び類似団体平均より低くなっており、前年度よりも19.63ポイント低くなった。また、⑥汚水処理原価は全国平均及び類似団体より高くなっており、前年度よりも357.12ポイント高くなった。いずれの指標も悪化した要因は、料金水準が低いことに加えて、上述した会計廃止に伴う浄化槽修繕に係る維持管理費の増加が影響しているものである。
⑦施設利用率は全国平均及び類似団体と比較して著しく高い100％となった。これは、特定地域生活排水処理施設として適正に施設利用がされているものである。
⑧水洗化率は全国平均及び類似団体と比較して高い100％となっている。これは、特定地域生活排水処理施設の利用者は水洗化していることが前提となるためである。</t>
    <rPh sb="31" eb="32">
      <t>リョウ</t>
    </rPh>
    <rPh sb="32" eb="34">
      <t>シュウニュウ</t>
    </rPh>
    <rPh sb="35" eb="37">
      <t>ゲンショウ</t>
    </rPh>
    <rPh sb="44" eb="45">
      <t>ホン</t>
    </rPh>
    <rPh sb="45" eb="47">
      <t>ジギョウ</t>
    </rPh>
    <rPh sb="47" eb="49">
      <t>カイケイ</t>
    </rPh>
    <rPh sb="50" eb="52">
      <t>ハイシ</t>
    </rPh>
    <rPh sb="54" eb="55">
      <t>コト</t>
    </rPh>
    <rPh sb="56" eb="57">
      <t>トモナ</t>
    </rPh>
    <rPh sb="59" eb="61">
      <t>コジン</t>
    </rPh>
    <rPh sb="62" eb="63">
      <t>タイ</t>
    </rPh>
    <rPh sb="65" eb="68">
      <t>ジョウカソウ</t>
    </rPh>
    <rPh sb="69" eb="71">
      <t>ジョウト</t>
    </rPh>
    <rPh sb="72" eb="73">
      <t>オコナ</t>
    </rPh>
    <rPh sb="77" eb="80">
      <t>ジョウカソウ</t>
    </rPh>
    <rPh sb="105" eb="108">
      <t>キギョウサイ</t>
    </rPh>
    <rPh sb="108" eb="110">
      <t>ザンダカ</t>
    </rPh>
    <rPh sb="110" eb="111">
      <t>タイ</t>
    </rPh>
    <rPh sb="111" eb="113">
      <t>ジギョウ</t>
    </rPh>
    <rPh sb="113" eb="115">
      <t>キボ</t>
    </rPh>
    <rPh sb="115" eb="117">
      <t>ヒリツ</t>
    </rPh>
    <rPh sb="119" eb="121">
      <t>ゼンコク</t>
    </rPh>
    <rPh sb="121" eb="123">
      <t>ヘイキン</t>
    </rPh>
    <rPh sb="123" eb="124">
      <t>オヨ</t>
    </rPh>
    <rPh sb="125" eb="127">
      <t>ルイジ</t>
    </rPh>
    <rPh sb="127" eb="129">
      <t>ダンタイ</t>
    </rPh>
    <rPh sb="129" eb="131">
      <t>ヘイキン</t>
    </rPh>
    <rPh sb="133" eb="134">
      <t>ヒク</t>
    </rPh>
    <rPh sb="136" eb="138">
      <t>シンキ</t>
    </rPh>
    <rPh sb="139" eb="141">
      <t>セイビ</t>
    </rPh>
    <rPh sb="142" eb="143">
      <t>オコナ</t>
    </rPh>
    <rPh sb="152" eb="155">
      <t>チホウサイ</t>
    </rPh>
    <rPh sb="156" eb="158">
      <t>ハッコウ</t>
    </rPh>
    <rPh sb="162" eb="165">
      <t>チホウサイ</t>
    </rPh>
    <rPh sb="165" eb="167">
      <t>ザンダカ</t>
    </rPh>
    <rPh sb="168" eb="170">
      <t>ゲンショウ</t>
    </rPh>
    <rPh sb="182" eb="184">
      <t>ケイヒ</t>
    </rPh>
    <rPh sb="184" eb="187">
      <t>カイシュウリツ</t>
    </rPh>
    <rPh sb="189" eb="191">
      <t>ゼンコク</t>
    </rPh>
    <rPh sb="191" eb="193">
      <t>ヘイキン</t>
    </rPh>
    <rPh sb="193" eb="194">
      <t>オヨ</t>
    </rPh>
    <rPh sb="195" eb="197">
      <t>ルイジ</t>
    </rPh>
    <rPh sb="197" eb="199">
      <t>ダンタイ</t>
    </rPh>
    <rPh sb="199" eb="201">
      <t>ヘイキン</t>
    </rPh>
    <rPh sb="203" eb="204">
      <t>ヒク</t>
    </rPh>
    <rPh sb="211" eb="214">
      <t>ゼンネンド</t>
    </rPh>
    <rPh sb="226" eb="227">
      <t>ヒク</t>
    </rPh>
    <rPh sb="236" eb="238">
      <t>オスイ</t>
    </rPh>
    <rPh sb="238" eb="240">
      <t>ショリ</t>
    </rPh>
    <rPh sb="240" eb="242">
      <t>ゲンカ</t>
    </rPh>
    <rPh sb="243" eb="245">
      <t>ゼンコク</t>
    </rPh>
    <rPh sb="245" eb="247">
      <t>ヘイキン</t>
    </rPh>
    <rPh sb="247" eb="248">
      <t>オヨ</t>
    </rPh>
    <rPh sb="249" eb="251">
      <t>ルイジ</t>
    </rPh>
    <rPh sb="251" eb="253">
      <t>ダンタイ</t>
    </rPh>
    <rPh sb="255" eb="256">
      <t>タカ</t>
    </rPh>
    <rPh sb="263" eb="266">
      <t>ゼンネンド</t>
    </rPh>
    <rPh sb="279" eb="280">
      <t>タカ</t>
    </rPh>
    <rPh sb="289" eb="291">
      <t>シヒョウ</t>
    </rPh>
    <rPh sb="292" eb="294">
      <t>アッカ</t>
    </rPh>
    <rPh sb="296" eb="298">
      <t>ヨウイン</t>
    </rPh>
    <rPh sb="300" eb="302">
      <t>リョウキン</t>
    </rPh>
    <rPh sb="302" eb="304">
      <t>スイジュン</t>
    </rPh>
    <rPh sb="305" eb="306">
      <t>ヒク</t>
    </rPh>
    <rPh sb="310" eb="311">
      <t>クワ</t>
    </rPh>
    <rPh sb="314" eb="316">
      <t>ジョウジュツ</t>
    </rPh>
    <rPh sb="318" eb="320">
      <t>カイケイ</t>
    </rPh>
    <rPh sb="320" eb="322">
      <t>ハイシ</t>
    </rPh>
    <rPh sb="323" eb="324">
      <t>トモナ</t>
    </rPh>
    <rPh sb="325" eb="328">
      <t>ジョウカソウ</t>
    </rPh>
    <rPh sb="328" eb="330">
      <t>シュウゼン</t>
    </rPh>
    <rPh sb="331" eb="332">
      <t>カカ</t>
    </rPh>
    <rPh sb="333" eb="335">
      <t>イジ</t>
    </rPh>
    <rPh sb="335" eb="338">
      <t>カンリヒ</t>
    </rPh>
    <rPh sb="339" eb="341">
      <t>ゾウカ</t>
    </rPh>
    <rPh sb="342" eb="344">
      <t>エイキョウ</t>
    </rPh>
    <rPh sb="356" eb="358">
      <t>シセツ</t>
    </rPh>
    <rPh sb="358" eb="361">
      <t>リヨウリツ</t>
    </rPh>
    <rPh sb="362" eb="364">
      <t>ゼンコク</t>
    </rPh>
    <rPh sb="364" eb="366">
      <t>ヘイキン</t>
    </rPh>
    <rPh sb="366" eb="367">
      <t>オヨ</t>
    </rPh>
    <rPh sb="368" eb="370">
      <t>ルイジ</t>
    </rPh>
    <rPh sb="370" eb="372">
      <t>ダンタイ</t>
    </rPh>
    <rPh sb="373" eb="375">
      <t>ヒカク</t>
    </rPh>
    <rPh sb="377" eb="378">
      <t>イチジル</t>
    </rPh>
    <rPh sb="380" eb="381">
      <t>タカ</t>
    </rPh>
    <rPh sb="395" eb="397">
      <t>トクテイ</t>
    </rPh>
    <rPh sb="397" eb="399">
      <t>チイキ</t>
    </rPh>
    <rPh sb="399" eb="401">
      <t>セイカツ</t>
    </rPh>
    <rPh sb="401" eb="403">
      <t>ハイスイ</t>
    </rPh>
    <rPh sb="403" eb="405">
      <t>ショリ</t>
    </rPh>
    <rPh sb="405" eb="407">
      <t>シセツ</t>
    </rPh>
    <rPh sb="410" eb="412">
      <t>テキセイ</t>
    </rPh>
    <rPh sb="413" eb="415">
      <t>シセツ</t>
    </rPh>
    <rPh sb="415" eb="417">
      <t>リヨウ</t>
    </rPh>
    <rPh sb="436" eb="438">
      <t>ゼンコク</t>
    </rPh>
    <rPh sb="438" eb="440">
      <t>ヘイキン</t>
    </rPh>
    <rPh sb="440" eb="441">
      <t>オヨ</t>
    </rPh>
    <rPh sb="442" eb="444">
      <t>ルイジ</t>
    </rPh>
    <rPh sb="444" eb="446">
      <t>ダンタイ</t>
    </rPh>
    <rPh sb="447" eb="449">
      <t>ヒカク</t>
    </rPh>
    <rPh sb="451" eb="452">
      <t>タカ</t>
    </rPh>
    <rPh sb="481" eb="484">
      <t>リヨウシャ</t>
    </rPh>
    <rPh sb="485" eb="488">
      <t>スイセンカ</t>
    </rPh>
    <rPh sb="495" eb="497">
      <t>ゼンテイ</t>
    </rPh>
    <phoneticPr fontId="13"/>
  </si>
</sst>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sz val="15"/>
      <color theme="3"/>
      <name val="ＭＳ ゴシック"/>
      <family val="2"/>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100.34</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59.64</c:v>
                </c:pt>
                <c:pt idx="1">
                  <c:v>58.19</c:v>
                </c:pt>
                <c:pt idx="2">
                  <c:v>56.52</c:v>
                </c:pt>
                <c:pt idx="3">
                  <c:v>88.45</c:v>
                </c:pt>
                <c:pt idx="4">
                  <c:v>54.08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90.63</c:v>
                </c:pt>
                <c:pt idx="1">
                  <c:v>87.8</c:v>
                </c:pt>
                <c:pt idx="2">
                  <c:v>88.43</c:v>
                </c:pt>
                <c:pt idx="3">
                  <c:v>90.34</c:v>
                </c:pt>
                <c:pt idx="4">
                  <c:v>90.57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97.88</c:v>
                </c:pt>
                <c:pt idx="1">
                  <c:v>104.82</c:v>
                </c:pt>
                <c:pt idx="2">
                  <c:v>100.81</c:v>
                </c:pt>
                <c:pt idx="3">
                  <c:v>105.17</c:v>
                </c:pt>
                <c:pt idx="4">
                  <c:v>95.45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32.090000000000003</c:v>
                </c:pt>
                <c:pt idx="1">
                  <c:v>5.5</c:v>
                </c:pt>
                <c:pt idx="2">
                  <c:v>20.16</c:v>
                </c:pt>
                <c:pt idx="3">
                  <c:v>19.12</c:v>
                </c:pt>
                <c:pt idx="4">
                  <c:v>17.79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270.57</c:v>
                </c:pt>
                <c:pt idx="1">
                  <c:v>294.27</c:v>
                </c:pt>
                <c:pt idx="2">
                  <c:v>294.08999999999997</c:v>
                </c:pt>
                <c:pt idx="3">
                  <c:v>294.08999999999997</c:v>
                </c:pt>
                <c:pt idx="4">
                  <c:v>338.47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47.73</c:v>
                </c:pt>
                <c:pt idx="1">
                  <c:v>48.82</c:v>
                </c:pt>
                <c:pt idx="2">
                  <c:v>44.8</c:v>
                </c:pt>
                <c:pt idx="3">
                  <c:v>31.83</c:v>
                </c:pt>
                <c:pt idx="4">
                  <c:v>12.2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62.5</c:v>
                </c:pt>
                <c:pt idx="1">
                  <c:v>60.59</c:v>
                </c:pt>
                <c:pt idx="2">
                  <c:v>60</c:v>
                </c:pt>
                <c:pt idx="3">
                  <c:v>59.01</c:v>
                </c:pt>
                <c:pt idx="4">
                  <c:v>56.06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150.15</c:v>
                </c:pt>
                <c:pt idx="1">
                  <c:v>150</c:v>
                </c:pt>
                <c:pt idx="2">
                  <c:v>161.9</c:v>
                </c:pt>
                <c:pt idx="3">
                  <c:v>223.27</c:v>
                </c:pt>
                <c:pt idx="4">
                  <c:v>580.39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269.33</c:v>
                </c:pt>
                <c:pt idx="1">
                  <c:v>280.23</c:v>
                </c:pt>
                <c:pt idx="2">
                  <c:v>282.70999999999998</c:v>
                </c:pt>
                <c:pt idx="3">
                  <c:v>291.82</c:v>
                </c:pt>
                <c:pt idx="4">
                  <c:v>304.36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【349.83】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【54.61】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【307.86】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【53.65】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355465" y="3000375"/>
          <a:ext cx="35502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8241665" y="3000375"/>
          <a:ext cx="35502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497840" y="10935335"/>
          <a:ext cx="45650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5666740" y="10935335"/>
          <a:ext cx="45650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zoomScale="70" zoomScaleNormal="70" workbookViewId="0">
      <selection activeCell="BL45" sqref="BL45:BZ46"/>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茨城県　常陸大宮市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0" t="str">
        <f>データ!$M$6</f>
        <v>非設置</v>
      </c>
      <c r="AE8" s="20"/>
      <c r="AF8" s="20"/>
      <c r="AG8" s="20"/>
      <c r="AH8" s="20"/>
      <c r="AI8" s="20"/>
      <c r="AJ8" s="20"/>
      <c r="AK8" s="3"/>
      <c r="AL8" s="21">
        <f>データ!S6</f>
        <v>38664</v>
      </c>
      <c r="AM8" s="21"/>
      <c r="AN8" s="21"/>
      <c r="AO8" s="21"/>
      <c r="AP8" s="21"/>
      <c r="AQ8" s="21"/>
      <c r="AR8" s="21"/>
      <c r="AS8" s="21"/>
      <c r="AT8" s="7">
        <f>データ!T6</f>
        <v>348.45</v>
      </c>
      <c r="AU8" s="7"/>
      <c r="AV8" s="7"/>
      <c r="AW8" s="7"/>
      <c r="AX8" s="7"/>
      <c r="AY8" s="7"/>
      <c r="AZ8" s="7"/>
      <c r="BA8" s="7"/>
      <c r="BB8" s="7">
        <f>データ!U6</f>
        <v>110.96</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3.06</v>
      </c>
      <c r="Q10" s="7"/>
      <c r="R10" s="7"/>
      <c r="S10" s="7"/>
      <c r="T10" s="7"/>
      <c r="U10" s="7"/>
      <c r="V10" s="7"/>
      <c r="W10" s="7">
        <f>データ!Q6</f>
        <v>100</v>
      </c>
      <c r="X10" s="7"/>
      <c r="Y10" s="7"/>
      <c r="Z10" s="7"/>
      <c r="AA10" s="7"/>
      <c r="AB10" s="7"/>
      <c r="AC10" s="7"/>
      <c r="AD10" s="21">
        <f>データ!R6</f>
        <v>2970</v>
      </c>
      <c r="AE10" s="21"/>
      <c r="AF10" s="21"/>
      <c r="AG10" s="21"/>
      <c r="AH10" s="21"/>
      <c r="AI10" s="21"/>
      <c r="AJ10" s="21"/>
      <c r="AK10" s="2"/>
      <c r="AL10" s="21">
        <f>データ!V6</f>
        <v>1177</v>
      </c>
      <c r="AM10" s="21"/>
      <c r="AN10" s="21"/>
      <c r="AO10" s="21"/>
      <c r="AP10" s="21"/>
      <c r="AQ10" s="21"/>
      <c r="AR10" s="21"/>
      <c r="AS10" s="21"/>
      <c r="AT10" s="7">
        <f>データ!W6</f>
        <v>216.91</v>
      </c>
      <c r="AU10" s="7"/>
      <c r="AV10" s="7"/>
      <c r="AW10" s="7"/>
      <c r="AX10" s="7"/>
      <c r="AY10" s="7"/>
      <c r="AZ10" s="7"/>
      <c r="BA10" s="7"/>
      <c r="BB10" s="7">
        <f>データ!X6</f>
        <v>5.43</v>
      </c>
      <c r="BC10" s="7"/>
      <c r="BD10" s="7"/>
      <c r="BE10" s="7"/>
      <c r="BF10" s="7"/>
      <c r="BG10" s="7"/>
      <c r="BH10" s="7"/>
      <c r="BI10" s="7"/>
      <c r="BJ10" s="2"/>
      <c r="BK10" s="2"/>
      <c r="BL10" s="29" t="s">
        <v>36</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66</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46</v>
      </c>
      <c r="F85" s="12" t="s">
        <v>47</v>
      </c>
      <c r="G85" s="12" t="s">
        <v>48</v>
      </c>
      <c r="H85" s="12" t="s">
        <v>41</v>
      </c>
      <c r="I85" s="12" t="s">
        <v>11</v>
      </c>
      <c r="J85" s="12" t="s">
        <v>49</v>
      </c>
      <c r="K85" s="12" t="s">
        <v>50</v>
      </c>
      <c r="L85" s="12" t="s">
        <v>4</v>
      </c>
      <c r="M85" s="12" t="s">
        <v>34</v>
      </c>
      <c r="N85" s="12" t="s">
        <v>51</v>
      </c>
      <c r="O85" s="12" t="s">
        <v>53</v>
      </c>
    </row>
    <row r="86" spans="1:78" hidden="1">
      <c r="B86" s="12"/>
      <c r="C86" s="12"/>
      <c r="D86" s="12"/>
      <c r="E86" s="12" t="str">
        <f>データ!AI6</f>
        <v/>
      </c>
      <c r="F86" s="12" t="s">
        <v>38</v>
      </c>
      <c r="G86" s="12" t="s">
        <v>38</v>
      </c>
      <c r="H86" s="12" t="str">
        <f>データ!BP6</f>
        <v>【349.83】</v>
      </c>
      <c r="I86" s="12" t="str">
        <f>データ!CA6</f>
        <v>【53.65】</v>
      </c>
      <c r="J86" s="12" t="str">
        <f>データ!CL6</f>
        <v>【307.86】</v>
      </c>
      <c r="K86" s="12" t="str">
        <f>データ!CW6</f>
        <v>【54.61】</v>
      </c>
      <c r="L86" s="12" t="str">
        <f>データ!DH6</f>
        <v>【85.31】</v>
      </c>
      <c r="M86" s="12" t="s">
        <v>38</v>
      </c>
      <c r="N86" s="12" t="s">
        <v>38</v>
      </c>
      <c r="O86" s="12" t="str">
        <f>データ!EO6</f>
        <v>【-】</v>
      </c>
    </row>
  </sheetData>
  <sheetProtection algorithmName="SHA-512" hashValue="0ksu1wgXG7VicG4YTfO9RVkT3p541Y3Klgv6+SyKUnuPlXhrXkuO1HR77ZIxqZfQ8qmPfS9BMQmnjVH3cI6TjQ==" saltValue="8C0u/V+f58ssWIu1Ljk3g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5">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2</v>
      </c>
      <c r="C3" s="58" t="s">
        <v>58</v>
      </c>
      <c r="D3" s="58" t="s">
        <v>59</v>
      </c>
      <c r="E3" s="58" t="s">
        <v>7</v>
      </c>
      <c r="F3" s="58" t="s">
        <v>6</v>
      </c>
      <c r="G3" s="58" t="s">
        <v>27</v>
      </c>
      <c r="H3" s="64" t="s">
        <v>55</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56" t="s">
        <v>60</v>
      </c>
      <c r="B4" s="59"/>
      <c r="C4" s="59"/>
      <c r="D4" s="59"/>
      <c r="E4" s="59"/>
      <c r="F4" s="59"/>
      <c r="G4" s="59"/>
      <c r="H4" s="65"/>
      <c r="I4" s="68"/>
      <c r="J4" s="68"/>
      <c r="K4" s="68"/>
      <c r="L4" s="68"/>
      <c r="M4" s="68"/>
      <c r="N4" s="68"/>
      <c r="O4" s="68"/>
      <c r="P4" s="68"/>
      <c r="Q4" s="68"/>
      <c r="R4" s="68"/>
      <c r="S4" s="68"/>
      <c r="T4" s="68"/>
      <c r="U4" s="68"/>
      <c r="V4" s="68"/>
      <c r="W4" s="68"/>
      <c r="X4" s="73"/>
      <c r="Y4" s="76" t="s">
        <v>26</v>
      </c>
      <c r="Z4" s="76"/>
      <c r="AA4" s="76"/>
      <c r="AB4" s="76"/>
      <c r="AC4" s="76"/>
      <c r="AD4" s="76"/>
      <c r="AE4" s="76"/>
      <c r="AF4" s="76"/>
      <c r="AG4" s="76"/>
      <c r="AH4" s="76"/>
      <c r="AI4" s="76"/>
      <c r="AJ4" s="76" t="s">
        <v>45</v>
      </c>
      <c r="AK4" s="76"/>
      <c r="AL4" s="76"/>
      <c r="AM4" s="76"/>
      <c r="AN4" s="76"/>
      <c r="AO4" s="76"/>
      <c r="AP4" s="76"/>
      <c r="AQ4" s="76"/>
      <c r="AR4" s="76"/>
      <c r="AS4" s="76"/>
      <c r="AT4" s="76"/>
      <c r="AU4" s="76" t="s">
        <v>29</v>
      </c>
      <c r="AV4" s="76"/>
      <c r="AW4" s="76"/>
      <c r="AX4" s="76"/>
      <c r="AY4" s="76"/>
      <c r="AZ4" s="76"/>
      <c r="BA4" s="76"/>
      <c r="BB4" s="76"/>
      <c r="BC4" s="76"/>
      <c r="BD4" s="76"/>
      <c r="BE4" s="76"/>
      <c r="BF4" s="76" t="s">
        <v>62</v>
      </c>
      <c r="BG4" s="76"/>
      <c r="BH4" s="76"/>
      <c r="BI4" s="76"/>
      <c r="BJ4" s="76"/>
      <c r="BK4" s="76"/>
      <c r="BL4" s="76"/>
      <c r="BM4" s="76"/>
      <c r="BN4" s="76"/>
      <c r="BO4" s="76"/>
      <c r="BP4" s="76"/>
      <c r="BQ4" s="76" t="s">
        <v>0</v>
      </c>
      <c r="BR4" s="76"/>
      <c r="BS4" s="76"/>
      <c r="BT4" s="76"/>
      <c r="BU4" s="76"/>
      <c r="BV4" s="76"/>
      <c r="BW4" s="76"/>
      <c r="BX4" s="76"/>
      <c r="BY4" s="76"/>
      <c r="BZ4" s="76"/>
      <c r="CA4" s="76"/>
      <c r="CB4" s="76" t="s">
        <v>61</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c r="A5" s="56" t="s">
        <v>70</v>
      </c>
      <c r="B5" s="60"/>
      <c r="C5" s="60"/>
      <c r="D5" s="60"/>
      <c r="E5" s="60"/>
      <c r="F5" s="60"/>
      <c r="G5" s="60"/>
      <c r="H5" s="66" t="s">
        <v>57</v>
      </c>
      <c r="I5" s="66" t="s">
        <v>71</v>
      </c>
      <c r="J5" s="66" t="s">
        <v>72</v>
      </c>
      <c r="K5" s="66" t="s">
        <v>73</v>
      </c>
      <c r="L5" s="66" t="s">
        <v>74</v>
      </c>
      <c r="M5" s="66" t="s">
        <v>8</v>
      </c>
      <c r="N5" s="66" t="s">
        <v>75</v>
      </c>
      <c r="O5" s="66" t="s">
        <v>76</v>
      </c>
      <c r="P5" s="66" t="s">
        <v>77</v>
      </c>
      <c r="Q5" s="66" t="s">
        <v>78</v>
      </c>
      <c r="R5" s="66" t="s">
        <v>79</v>
      </c>
      <c r="S5" s="66" t="s">
        <v>80</v>
      </c>
      <c r="T5" s="66" t="s">
        <v>81</v>
      </c>
      <c r="U5" s="66" t="s">
        <v>63</v>
      </c>
      <c r="V5" s="66" t="s">
        <v>82</v>
      </c>
      <c r="W5" s="66" t="s">
        <v>83</v>
      </c>
      <c r="X5" s="66" t="s">
        <v>84</v>
      </c>
      <c r="Y5" s="66" t="s">
        <v>85</v>
      </c>
      <c r="Z5" s="66" t="s">
        <v>86</v>
      </c>
      <c r="AA5" s="66" t="s">
        <v>87</v>
      </c>
      <c r="AB5" s="66" t="s">
        <v>88</v>
      </c>
      <c r="AC5" s="66" t="s">
        <v>89</v>
      </c>
      <c r="AD5" s="66" t="s">
        <v>91</v>
      </c>
      <c r="AE5" s="66" t="s">
        <v>92</v>
      </c>
      <c r="AF5" s="66" t="s">
        <v>93</v>
      </c>
      <c r="AG5" s="66" t="s">
        <v>94</v>
      </c>
      <c r="AH5" s="66" t="s">
        <v>95</v>
      </c>
      <c r="AI5" s="66" t="s">
        <v>44</v>
      </c>
      <c r="AJ5" s="66" t="s">
        <v>85</v>
      </c>
      <c r="AK5" s="66" t="s">
        <v>86</v>
      </c>
      <c r="AL5" s="66" t="s">
        <v>87</v>
      </c>
      <c r="AM5" s="66" t="s">
        <v>88</v>
      </c>
      <c r="AN5" s="66" t="s">
        <v>89</v>
      </c>
      <c r="AO5" s="66" t="s">
        <v>91</v>
      </c>
      <c r="AP5" s="66" t="s">
        <v>92</v>
      </c>
      <c r="AQ5" s="66" t="s">
        <v>93</v>
      </c>
      <c r="AR5" s="66" t="s">
        <v>94</v>
      </c>
      <c r="AS5" s="66" t="s">
        <v>95</v>
      </c>
      <c r="AT5" s="66" t="s">
        <v>90</v>
      </c>
      <c r="AU5" s="66" t="s">
        <v>85</v>
      </c>
      <c r="AV5" s="66" t="s">
        <v>86</v>
      </c>
      <c r="AW5" s="66" t="s">
        <v>87</v>
      </c>
      <c r="AX5" s="66" t="s">
        <v>88</v>
      </c>
      <c r="AY5" s="66" t="s">
        <v>89</v>
      </c>
      <c r="AZ5" s="66" t="s">
        <v>91</v>
      </c>
      <c r="BA5" s="66" t="s">
        <v>92</v>
      </c>
      <c r="BB5" s="66" t="s">
        <v>93</v>
      </c>
      <c r="BC5" s="66" t="s">
        <v>94</v>
      </c>
      <c r="BD5" s="66" t="s">
        <v>95</v>
      </c>
      <c r="BE5" s="66" t="s">
        <v>90</v>
      </c>
      <c r="BF5" s="66" t="s">
        <v>85</v>
      </c>
      <c r="BG5" s="66" t="s">
        <v>86</v>
      </c>
      <c r="BH5" s="66" t="s">
        <v>87</v>
      </c>
      <c r="BI5" s="66" t="s">
        <v>88</v>
      </c>
      <c r="BJ5" s="66" t="s">
        <v>89</v>
      </c>
      <c r="BK5" s="66" t="s">
        <v>91</v>
      </c>
      <c r="BL5" s="66" t="s">
        <v>92</v>
      </c>
      <c r="BM5" s="66" t="s">
        <v>93</v>
      </c>
      <c r="BN5" s="66" t="s">
        <v>94</v>
      </c>
      <c r="BO5" s="66" t="s">
        <v>95</v>
      </c>
      <c r="BP5" s="66" t="s">
        <v>90</v>
      </c>
      <c r="BQ5" s="66" t="s">
        <v>85</v>
      </c>
      <c r="BR5" s="66" t="s">
        <v>86</v>
      </c>
      <c r="BS5" s="66" t="s">
        <v>87</v>
      </c>
      <c r="BT5" s="66" t="s">
        <v>88</v>
      </c>
      <c r="BU5" s="66" t="s">
        <v>89</v>
      </c>
      <c r="BV5" s="66" t="s">
        <v>91</v>
      </c>
      <c r="BW5" s="66" t="s">
        <v>92</v>
      </c>
      <c r="BX5" s="66" t="s">
        <v>93</v>
      </c>
      <c r="BY5" s="66" t="s">
        <v>94</v>
      </c>
      <c r="BZ5" s="66" t="s">
        <v>95</v>
      </c>
      <c r="CA5" s="66" t="s">
        <v>90</v>
      </c>
      <c r="CB5" s="66" t="s">
        <v>85</v>
      </c>
      <c r="CC5" s="66" t="s">
        <v>86</v>
      </c>
      <c r="CD5" s="66" t="s">
        <v>87</v>
      </c>
      <c r="CE5" s="66" t="s">
        <v>88</v>
      </c>
      <c r="CF5" s="66" t="s">
        <v>89</v>
      </c>
      <c r="CG5" s="66" t="s">
        <v>91</v>
      </c>
      <c r="CH5" s="66" t="s">
        <v>92</v>
      </c>
      <c r="CI5" s="66" t="s">
        <v>93</v>
      </c>
      <c r="CJ5" s="66" t="s">
        <v>94</v>
      </c>
      <c r="CK5" s="66" t="s">
        <v>95</v>
      </c>
      <c r="CL5" s="66" t="s">
        <v>90</v>
      </c>
      <c r="CM5" s="66" t="s">
        <v>85</v>
      </c>
      <c r="CN5" s="66" t="s">
        <v>86</v>
      </c>
      <c r="CO5" s="66" t="s">
        <v>87</v>
      </c>
      <c r="CP5" s="66" t="s">
        <v>88</v>
      </c>
      <c r="CQ5" s="66" t="s">
        <v>89</v>
      </c>
      <c r="CR5" s="66" t="s">
        <v>91</v>
      </c>
      <c r="CS5" s="66" t="s">
        <v>92</v>
      </c>
      <c r="CT5" s="66" t="s">
        <v>93</v>
      </c>
      <c r="CU5" s="66" t="s">
        <v>94</v>
      </c>
      <c r="CV5" s="66" t="s">
        <v>95</v>
      </c>
      <c r="CW5" s="66" t="s">
        <v>90</v>
      </c>
      <c r="CX5" s="66" t="s">
        <v>85</v>
      </c>
      <c r="CY5" s="66" t="s">
        <v>86</v>
      </c>
      <c r="CZ5" s="66" t="s">
        <v>87</v>
      </c>
      <c r="DA5" s="66" t="s">
        <v>88</v>
      </c>
      <c r="DB5" s="66" t="s">
        <v>89</v>
      </c>
      <c r="DC5" s="66" t="s">
        <v>91</v>
      </c>
      <c r="DD5" s="66" t="s">
        <v>92</v>
      </c>
      <c r="DE5" s="66" t="s">
        <v>93</v>
      </c>
      <c r="DF5" s="66" t="s">
        <v>94</v>
      </c>
      <c r="DG5" s="66" t="s">
        <v>95</v>
      </c>
      <c r="DH5" s="66" t="s">
        <v>90</v>
      </c>
      <c r="DI5" s="66" t="s">
        <v>85</v>
      </c>
      <c r="DJ5" s="66" t="s">
        <v>86</v>
      </c>
      <c r="DK5" s="66" t="s">
        <v>87</v>
      </c>
      <c r="DL5" s="66" t="s">
        <v>88</v>
      </c>
      <c r="DM5" s="66" t="s">
        <v>89</v>
      </c>
      <c r="DN5" s="66" t="s">
        <v>91</v>
      </c>
      <c r="DO5" s="66" t="s">
        <v>92</v>
      </c>
      <c r="DP5" s="66" t="s">
        <v>93</v>
      </c>
      <c r="DQ5" s="66" t="s">
        <v>94</v>
      </c>
      <c r="DR5" s="66" t="s">
        <v>95</v>
      </c>
      <c r="DS5" s="66" t="s">
        <v>90</v>
      </c>
      <c r="DT5" s="66" t="s">
        <v>85</v>
      </c>
      <c r="DU5" s="66" t="s">
        <v>86</v>
      </c>
      <c r="DV5" s="66" t="s">
        <v>87</v>
      </c>
      <c r="DW5" s="66" t="s">
        <v>88</v>
      </c>
      <c r="DX5" s="66" t="s">
        <v>89</v>
      </c>
      <c r="DY5" s="66" t="s">
        <v>91</v>
      </c>
      <c r="DZ5" s="66" t="s">
        <v>92</v>
      </c>
      <c r="EA5" s="66" t="s">
        <v>93</v>
      </c>
      <c r="EB5" s="66" t="s">
        <v>94</v>
      </c>
      <c r="EC5" s="66" t="s">
        <v>95</v>
      </c>
      <c r="ED5" s="66" t="s">
        <v>90</v>
      </c>
      <c r="EE5" s="66" t="s">
        <v>85</v>
      </c>
      <c r="EF5" s="66" t="s">
        <v>86</v>
      </c>
      <c r="EG5" s="66" t="s">
        <v>87</v>
      </c>
      <c r="EH5" s="66" t="s">
        <v>88</v>
      </c>
      <c r="EI5" s="66" t="s">
        <v>89</v>
      </c>
      <c r="EJ5" s="66" t="s">
        <v>91</v>
      </c>
      <c r="EK5" s="66" t="s">
        <v>92</v>
      </c>
      <c r="EL5" s="66" t="s">
        <v>93</v>
      </c>
      <c r="EM5" s="66" t="s">
        <v>94</v>
      </c>
      <c r="EN5" s="66" t="s">
        <v>95</v>
      </c>
      <c r="EO5" s="66" t="s">
        <v>90</v>
      </c>
    </row>
    <row r="6" spans="1:145" s="55" customFormat="1">
      <c r="A6" s="56" t="s">
        <v>96</v>
      </c>
      <c r="B6" s="61">
        <f t="shared" ref="B6:X6" si="1">B7</f>
        <v>2023</v>
      </c>
      <c r="C6" s="61">
        <f t="shared" si="1"/>
        <v>82252</v>
      </c>
      <c r="D6" s="61">
        <f t="shared" si="1"/>
        <v>47</v>
      </c>
      <c r="E6" s="61">
        <f t="shared" si="1"/>
        <v>18</v>
      </c>
      <c r="F6" s="61">
        <f t="shared" si="1"/>
        <v>0</v>
      </c>
      <c r="G6" s="61">
        <f t="shared" si="1"/>
        <v>0</v>
      </c>
      <c r="H6" s="61" t="str">
        <f t="shared" si="1"/>
        <v>茨城県　常陸大宮市</v>
      </c>
      <c r="I6" s="61" t="str">
        <f t="shared" si="1"/>
        <v>法非適用</v>
      </c>
      <c r="J6" s="61" t="str">
        <f t="shared" si="1"/>
        <v>下水道事業</v>
      </c>
      <c r="K6" s="61" t="str">
        <f t="shared" si="1"/>
        <v>特定地域生活排水処理</v>
      </c>
      <c r="L6" s="61" t="str">
        <f t="shared" si="1"/>
        <v>K2</v>
      </c>
      <c r="M6" s="61" t="str">
        <f t="shared" si="1"/>
        <v>非設置</v>
      </c>
      <c r="N6" s="69" t="str">
        <f t="shared" si="1"/>
        <v>-</v>
      </c>
      <c r="O6" s="69" t="str">
        <f t="shared" si="1"/>
        <v>該当数値なし</v>
      </c>
      <c r="P6" s="69">
        <f t="shared" si="1"/>
        <v>3.06</v>
      </c>
      <c r="Q6" s="69">
        <f t="shared" si="1"/>
        <v>100</v>
      </c>
      <c r="R6" s="69">
        <f t="shared" si="1"/>
        <v>2970</v>
      </c>
      <c r="S6" s="69">
        <f t="shared" si="1"/>
        <v>38664</v>
      </c>
      <c r="T6" s="69">
        <f t="shared" si="1"/>
        <v>348.45</v>
      </c>
      <c r="U6" s="69">
        <f t="shared" si="1"/>
        <v>110.96</v>
      </c>
      <c r="V6" s="69">
        <f t="shared" si="1"/>
        <v>1177</v>
      </c>
      <c r="W6" s="69">
        <f t="shared" si="1"/>
        <v>216.91</v>
      </c>
      <c r="X6" s="69">
        <f t="shared" si="1"/>
        <v>5.43</v>
      </c>
      <c r="Y6" s="77">
        <f t="shared" ref="Y6:AH6" si="2">IF(Y7="",NA(),Y7)</f>
        <v>97.88</v>
      </c>
      <c r="Z6" s="77">
        <f t="shared" si="2"/>
        <v>104.82</v>
      </c>
      <c r="AA6" s="77">
        <f t="shared" si="2"/>
        <v>100.81</v>
      </c>
      <c r="AB6" s="77">
        <f t="shared" si="2"/>
        <v>105.17</v>
      </c>
      <c r="AC6" s="77">
        <f t="shared" si="2"/>
        <v>95.45</v>
      </c>
      <c r="AD6" s="69" t="e">
        <f t="shared" si="2"/>
        <v>#N/A</v>
      </c>
      <c r="AE6" s="69" t="e">
        <f t="shared" si="2"/>
        <v>#N/A</v>
      </c>
      <c r="AF6" s="69" t="e">
        <f t="shared" si="2"/>
        <v>#N/A</v>
      </c>
      <c r="AG6" s="69" t="e">
        <f t="shared" si="2"/>
        <v>#N/A</v>
      </c>
      <c r="AH6" s="69" t="e">
        <f t="shared" si="2"/>
        <v>#N/A</v>
      </c>
      <c r="AI6" s="69" t="str">
        <f>IF(AI7="","",IF(AI7="-","【-】","【"&amp;SUBSTITUTE(TEXT(AI7,"#,##0.00"),"-","△")&amp;"】"))</f>
        <v/>
      </c>
      <c r="AJ6" s="69" t="e">
        <f t="shared" ref="AJ6:AS6" si="3">IF(AJ7="",NA(),AJ7)</f>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e">
        <f t="shared" si="3"/>
        <v>#N/A</v>
      </c>
      <c r="AT6" s="69" t="str">
        <f>IF(AT7="","",IF(AT7="-","【-】","【"&amp;SUBSTITUTE(TEXT(AT7,"#,##0.00"),"-","△")&amp;"】"))</f>
        <v/>
      </c>
      <c r="AU6" s="69" t="e">
        <f t="shared" ref="AU6:BD6" si="4">IF(AU7="",NA(),AU7)</f>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e">
        <f t="shared" si="4"/>
        <v>#N/A</v>
      </c>
      <c r="BE6" s="69" t="str">
        <f>IF(BE7="","",IF(BE7="-","【-】","【"&amp;SUBSTITUTE(TEXT(BE7,"#,##0.00"),"-","△")&amp;"】"))</f>
        <v/>
      </c>
      <c r="BF6" s="77">
        <f t="shared" ref="BF6:BO6" si="5">IF(BF7="",NA(),BF7)</f>
        <v>32.090000000000003</v>
      </c>
      <c r="BG6" s="77">
        <f t="shared" si="5"/>
        <v>5.5</v>
      </c>
      <c r="BH6" s="77">
        <f t="shared" si="5"/>
        <v>20.16</v>
      </c>
      <c r="BI6" s="77">
        <f t="shared" si="5"/>
        <v>19.12</v>
      </c>
      <c r="BJ6" s="77">
        <f t="shared" si="5"/>
        <v>17.79</v>
      </c>
      <c r="BK6" s="77">
        <f t="shared" si="5"/>
        <v>270.57</v>
      </c>
      <c r="BL6" s="77">
        <f t="shared" si="5"/>
        <v>294.27</v>
      </c>
      <c r="BM6" s="77">
        <f t="shared" si="5"/>
        <v>294.08999999999997</v>
      </c>
      <c r="BN6" s="77">
        <f t="shared" si="5"/>
        <v>294.08999999999997</v>
      </c>
      <c r="BO6" s="77">
        <f t="shared" si="5"/>
        <v>338.47</v>
      </c>
      <c r="BP6" s="69" t="str">
        <f>IF(BP7="","",IF(BP7="-","【-】","【"&amp;SUBSTITUTE(TEXT(BP7,"#,##0.00"),"-","△")&amp;"】"))</f>
        <v>【349.83】</v>
      </c>
      <c r="BQ6" s="77">
        <f t="shared" ref="BQ6:BZ6" si="6">IF(BQ7="",NA(),BQ7)</f>
        <v>47.73</v>
      </c>
      <c r="BR6" s="77">
        <f t="shared" si="6"/>
        <v>48.82</v>
      </c>
      <c r="BS6" s="77">
        <f t="shared" si="6"/>
        <v>44.8</v>
      </c>
      <c r="BT6" s="77">
        <f t="shared" si="6"/>
        <v>31.83</v>
      </c>
      <c r="BU6" s="77">
        <f t="shared" si="6"/>
        <v>12.2</v>
      </c>
      <c r="BV6" s="77">
        <f t="shared" si="6"/>
        <v>62.5</v>
      </c>
      <c r="BW6" s="77">
        <f t="shared" si="6"/>
        <v>60.59</v>
      </c>
      <c r="BX6" s="77">
        <f t="shared" si="6"/>
        <v>60</v>
      </c>
      <c r="BY6" s="77">
        <f t="shared" si="6"/>
        <v>59.01</v>
      </c>
      <c r="BZ6" s="77">
        <f t="shared" si="6"/>
        <v>56.06</v>
      </c>
      <c r="CA6" s="69" t="str">
        <f>IF(CA7="","",IF(CA7="-","【-】","【"&amp;SUBSTITUTE(TEXT(CA7,"#,##0.00"),"-","△")&amp;"】"))</f>
        <v>【53.65】</v>
      </c>
      <c r="CB6" s="77">
        <f t="shared" ref="CB6:CK6" si="7">IF(CB7="",NA(),CB7)</f>
        <v>150.15</v>
      </c>
      <c r="CC6" s="77">
        <f t="shared" si="7"/>
        <v>150</v>
      </c>
      <c r="CD6" s="77">
        <f t="shared" si="7"/>
        <v>161.9</v>
      </c>
      <c r="CE6" s="77">
        <f t="shared" si="7"/>
        <v>223.27</v>
      </c>
      <c r="CF6" s="77">
        <f t="shared" si="7"/>
        <v>580.39</v>
      </c>
      <c r="CG6" s="77">
        <f t="shared" si="7"/>
        <v>269.33</v>
      </c>
      <c r="CH6" s="77">
        <f t="shared" si="7"/>
        <v>280.23</v>
      </c>
      <c r="CI6" s="77">
        <f t="shared" si="7"/>
        <v>282.70999999999998</v>
      </c>
      <c r="CJ6" s="77">
        <f t="shared" si="7"/>
        <v>291.82</v>
      </c>
      <c r="CK6" s="77">
        <f t="shared" si="7"/>
        <v>304.36</v>
      </c>
      <c r="CL6" s="69" t="str">
        <f>IF(CL7="","",IF(CL7="-","【-】","【"&amp;SUBSTITUTE(TEXT(CL7,"#,##0.00"),"-","△")&amp;"】"))</f>
        <v>【307.86】</v>
      </c>
      <c r="CM6" s="77">
        <f t="shared" ref="CM6:CV6" si="8">IF(CM7="",NA(),CM7)</f>
        <v>100.34</v>
      </c>
      <c r="CN6" s="77">
        <f t="shared" si="8"/>
        <v>100</v>
      </c>
      <c r="CO6" s="77">
        <f t="shared" si="8"/>
        <v>100</v>
      </c>
      <c r="CP6" s="77">
        <f t="shared" si="8"/>
        <v>100</v>
      </c>
      <c r="CQ6" s="77">
        <f t="shared" si="8"/>
        <v>100</v>
      </c>
      <c r="CR6" s="77">
        <f t="shared" si="8"/>
        <v>59.64</v>
      </c>
      <c r="CS6" s="77">
        <f t="shared" si="8"/>
        <v>58.19</v>
      </c>
      <c r="CT6" s="77">
        <f t="shared" si="8"/>
        <v>56.52</v>
      </c>
      <c r="CU6" s="77">
        <f t="shared" si="8"/>
        <v>88.45</v>
      </c>
      <c r="CV6" s="77">
        <f t="shared" si="8"/>
        <v>54.08</v>
      </c>
      <c r="CW6" s="69" t="str">
        <f>IF(CW7="","",IF(CW7="-","【-】","【"&amp;SUBSTITUTE(TEXT(CW7,"#,##0.00"),"-","△")&amp;"】"))</f>
        <v>【54.61】</v>
      </c>
      <c r="CX6" s="77">
        <f t="shared" ref="CX6:DG6" si="9">IF(CX7="",NA(),CX7)</f>
        <v>100</v>
      </c>
      <c r="CY6" s="77">
        <f t="shared" si="9"/>
        <v>100</v>
      </c>
      <c r="CZ6" s="77">
        <f t="shared" si="9"/>
        <v>100</v>
      </c>
      <c r="DA6" s="77">
        <f t="shared" si="9"/>
        <v>100</v>
      </c>
      <c r="DB6" s="77">
        <f t="shared" si="9"/>
        <v>100</v>
      </c>
      <c r="DC6" s="77">
        <f t="shared" si="9"/>
        <v>90.63</v>
      </c>
      <c r="DD6" s="77">
        <f t="shared" si="9"/>
        <v>87.8</v>
      </c>
      <c r="DE6" s="77">
        <f t="shared" si="9"/>
        <v>88.43</v>
      </c>
      <c r="DF6" s="77">
        <f t="shared" si="9"/>
        <v>90.34</v>
      </c>
      <c r="DG6" s="77">
        <f t="shared" si="9"/>
        <v>90.57</v>
      </c>
      <c r="DH6" s="69" t="str">
        <f>IF(DH7="","",IF(DH7="-","【-】","【"&amp;SUBSTITUTE(TEXT(DH7,"#,##0.00"),"-","△")&amp;"】"))</f>
        <v>【85.31】</v>
      </c>
      <c r="DI6" s="69" t="e">
        <f t="shared" ref="DI6:DR6" si="10">IF(DI7="",NA(),DI7)</f>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e">
        <f t="shared" si="10"/>
        <v>#N/A</v>
      </c>
      <c r="DS6" s="69" t="str">
        <f>IF(DS7="","",IF(DS7="-","【-】","【"&amp;SUBSTITUTE(TEXT(DS7,"#,##0.00"),"-","△")&amp;"】"))</f>
        <v/>
      </c>
      <c r="DT6" s="69" t="e">
        <f t="shared" ref="DT6:EC6" si="11">IF(DT7="",NA(),DT7)</f>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e">
        <f t="shared" si="11"/>
        <v>#N/A</v>
      </c>
      <c r="ED6" s="69" t="str">
        <f>IF(ED7="","",IF(ED7="-","【-】","【"&amp;SUBSTITUTE(TEXT(ED7,"#,##0.00"),"-","△")&amp;"】"))</f>
        <v/>
      </c>
      <c r="EE6" s="77" t="str">
        <f t="shared" ref="EE6:EN6" si="12">IF(EE7="",NA(),EE7)</f>
        <v>-</v>
      </c>
      <c r="EF6" s="77" t="str">
        <f t="shared" si="12"/>
        <v>-</v>
      </c>
      <c r="EG6" s="77" t="str">
        <f t="shared" si="12"/>
        <v>-</v>
      </c>
      <c r="EH6" s="77" t="str">
        <f t="shared" si="12"/>
        <v>-</v>
      </c>
      <c r="EI6" s="77" t="str">
        <f t="shared" si="12"/>
        <v>-</v>
      </c>
      <c r="EJ6" s="77" t="str">
        <f t="shared" si="12"/>
        <v>-</v>
      </c>
      <c r="EK6" s="77" t="str">
        <f t="shared" si="12"/>
        <v>-</v>
      </c>
      <c r="EL6" s="77" t="str">
        <f t="shared" si="12"/>
        <v>-</v>
      </c>
      <c r="EM6" s="77" t="str">
        <f t="shared" si="12"/>
        <v>-</v>
      </c>
      <c r="EN6" s="77" t="str">
        <f t="shared" si="12"/>
        <v>-</v>
      </c>
      <c r="EO6" s="69" t="str">
        <f>IF(EO7="","",IF(EO7="-","【-】","【"&amp;SUBSTITUTE(TEXT(EO7,"#,##0.00"),"-","△")&amp;"】"))</f>
        <v>【-】</v>
      </c>
    </row>
    <row r="7" spans="1:145" s="55" customFormat="1">
      <c r="A7" s="56"/>
      <c r="B7" s="62">
        <v>2023</v>
      </c>
      <c r="C7" s="62">
        <v>82252</v>
      </c>
      <c r="D7" s="62">
        <v>47</v>
      </c>
      <c r="E7" s="62">
        <v>18</v>
      </c>
      <c r="F7" s="62">
        <v>0</v>
      </c>
      <c r="G7" s="62">
        <v>0</v>
      </c>
      <c r="H7" s="62" t="s">
        <v>97</v>
      </c>
      <c r="I7" s="62" t="s">
        <v>98</v>
      </c>
      <c r="J7" s="62" t="s">
        <v>99</v>
      </c>
      <c r="K7" s="62" t="s">
        <v>100</v>
      </c>
      <c r="L7" s="62" t="s">
        <v>101</v>
      </c>
      <c r="M7" s="62" t="s">
        <v>102</v>
      </c>
      <c r="N7" s="70" t="s">
        <v>38</v>
      </c>
      <c r="O7" s="70" t="s">
        <v>103</v>
      </c>
      <c r="P7" s="70">
        <v>3.06</v>
      </c>
      <c r="Q7" s="70">
        <v>100</v>
      </c>
      <c r="R7" s="70">
        <v>2970</v>
      </c>
      <c r="S7" s="70">
        <v>38664</v>
      </c>
      <c r="T7" s="70">
        <v>348.45</v>
      </c>
      <c r="U7" s="70">
        <v>110.96</v>
      </c>
      <c r="V7" s="70">
        <v>1177</v>
      </c>
      <c r="W7" s="70">
        <v>216.91</v>
      </c>
      <c r="X7" s="70">
        <v>5.43</v>
      </c>
      <c r="Y7" s="70">
        <v>97.88</v>
      </c>
      <c r="Z7" s="70">
        <v>104.82</v>
      </c>
      <c r="AA7" s="70">
        <v>100.81</v>
      </c>
      <c r="AB7" s="70">
        <v>105.17</v>
      </c>
      <c r="AC7" s="70">
        <v>95.45</v>
      </c>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v>32.090000000000003</v>
      </c>
      <c r="BG7" s="70">
        <v>5.5</v>
      </c>
      <c r="BH7" s="70">
        <v>20.16</v>
      </c>
      <c r="BI7" s="70">
        <v>19.12</v>
      </c>
      <c r="BJ7" s="70">
        <v>17.79</v>
      </c>
      <c r="BK7" s="70">
        <v>270.57</v>
      </c>
      <c r="BL7" s="70">
        <v>294.27</v>
      </c>
      <c r="BM7" s="70">
        <v>294.08999999999997</v>
      </c>
      <c r="BN7" s="70">
        <v>294.08999999999997</v>
      </c>
      <c r="BO7" s="70">
        <v>338.47</v>
      </c>
      <c r="BP7" s="70">
        <v>349.83</v>
      </c>
      <c r="BQ7" s="70">
        <v>47.73</v>
      </c>
      <c r="BR7" s="70">
        <v>48.82</v>
      </c>
      <c r="BS7" s="70">
        <v>44.8</v>
      </c>
      <c r="BT7" s="70">
        <v>31.83</v>
      </c>
      <c r="BU7" s="70">
        <v>12.2</v>
      </c>
      <c r="BV7" s="70">
        <v>62.5</v>
      </c>
      <c r="BW7" s="70">
        <v>60.59</v>
      </c>
      <c r="BX7" s="70">
        <v>60</v>
      </c>
      <c r="BY7" s="70">
        <v>59.01</v>
      </c>
      <c r="BZ7" s="70">
        <v>56.06</v>
      </c>
      <c r="CA7" s="70">
        <v>53.65</v>
      </c>
      <c r="CB7" s="70">
        <v>150.15</v>
      </c>
      <c r="CC7" s="70">
        <v>150</v>
      </c>
      <c r="CD7" s="70">
        <v>161.9</v>
      </c>
      <c r="CE7" s="70">
        <v>223.27</v>
      </c>
      <c r="CF7" s="70">
        <v>580.39</v>
      </c>
      <c r="CG7" s="70">
        <v>269.33</v>
      </c>
      <c r="CH7" s="70">
        <v>280.23</v>
      </c>
      <c r="CI7" s="70">
        <v>282.70999999999998</v>
      </c>
      <c r="CJ7" s="70">
        <v>291.82</v>
      </c>
      <c r="CK7" s="70">
        <v>304.36</v>
      </c>
      <c r="CL7" s="70">
        <v>307.86</v>
      </c>
      <c r="CM7" s="70">
        <v>100.34</v>
      </c>
      <c r="CN7" s="70">
        <v>100</v>
      </c>
      <c r="CO7" s="70">
        <v>100</v>
      </c>
      <c r="CP7" s="70">
        <v>100</v>
      </c>
      <c r="CQ7" s="70">
        <v>100</v>
      </c>
      <c r="CR7" s="70">
        <v>59.64</v>
      </c>
      <c r="CS7" s="70">
        <v>58.19</v>
      </c>
      <c r="CT7" s="70">
        <v>56.52</v>
      </c>
      <c r="CU7" s="70">
        <v>88.45</v>
      </c>
      <c r="CV7" s="70">
        <v>54.08</v>
      </c>
      <c r="CW7" s="70">
        <v>54.61</v>
      </c>
      <c r="CX7" s="70">
        <v>100</v>
      </c>
      <c r="CY7" s="70">
        <v>100</v>
      </c>
      <c r="CZ7" s="70">
        <v>100</v>
      </c>
      <c r="DA7" s="70">
        <v>100</v>
      </c>
      <c r="DB7" s="70">
        <v>100</v>
      </c>
      <c r="DC7" s="70">
        <v>90.63</v>
      </c>
      <c r="DD7" s="70">
        <v>87.8</v>
      </c>
      <c r="DE7" s="70">
        <v>88.43</v>
      </c>
      <c r="DF7" s="70">
        <v>90.34</v>
      </c>
      <c r="DG7" s="70">
        <v>90.57</v>
      </c>
      <c r="DH7" s="70">
        <v>85.31</v>
      </c>
      <c r="DI7" s="70"/>
      <c r="DJ7" s="70"/>
      <c r="DK7" s="70"/>
      <c r="DL7" s="70"/>
      <c r="DM7" s="70"/>
      <c r="DN7" s="70"/>
      <c r="DO7" s="70"/>
      <c r="DP7" s="70"/>
      <c r="DQ7" s="70"/>
      <c r="DR7" s="70"/>
      <c r="DS7" s="70"/>
      <c r="DT7" s="70"/>
      <c r="DU7" s="70"/>
      <c r="DV7" s="70"/>
      <c r="DW7" s="70"/>
      <c r="DX7" s="70"/>
      <c r="DY7" s="70"/>
      <c r="DZ7" s="70"/>
      <c r="EA7" s="70"/>
      <c r="EB7" s="70"/>
      <c r="EC7" s="70"/>
      <c r="ED7" s="70"/>
      <c r="EE7" s="70" t="s">
        <v>38</v>
      </c>
      <c r="EF7" s="70" t="s">
        <v>38</v>
      </c>
      <c r="EG7" s="70" t="s">
        <v>38</v>
      </c>
      <c r="EH7" s="70" t="s">
        <v>38</v>
      </c>
      <c r="EI7" s="70" t="s">
        <v>38</v>
      </c>
      <c r="EJ7" s="70" t="s">
        <v>38</v>
      </c>
      <c r="EK7" s="70" t="s">
        <v>38</v>
      </c>
      <c r="EL7" s="70" t="s">
        <v>38</v>
      </c>
      <c r="EM7" s="70" t="s">
        <v>38</v>
      </c>
      <c r="EN7" s="70" t="s">
        <v>38</v>
      </c>
      <c r="EO7" s="70" t="s">
        <v>38</v>
      </c>
    </row>
    <row r="8" spans="1:14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row>
    <row r="9" spans="1:145">
      <c r="A9" s="57"/>
      <c r="B9" s="57" t="s">
        <v>104</v>
      </c>
      <c r="C9" s="57" t="s">
        <v>105</v>
      </c>
      <c r="D9" s="57" t="s">
        <v>106</v>
      </c>
      <c r="E9" s="57" t="s">
        <v>107</v>
      </c>
      <c r="F9" s="57" t="s">
        <v>108</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5">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5">
      <c r="B11">
        <v>22</v>
      </c>
      <c r="C11">
        <v>21</v>
      </c>
      <c r="D11">
        <v>20</v>
      </c>
      <c r="E11">
        <v>19</v>
      </c>
      <c r="F11">
        <v>18</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2025-01-24T07:40:10Z</dcterms:created>
  <dcterms:modified xsi:type="dcterms:W3CDTF">2025-03-03T01:53:11Z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2025-03-03T01:53:11Z</vt:filetime>
  </property>
</Properties>
</file>