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4"/>
  <workbookPr/>
  <mc:AlternateContent xmlns:mc="http://schemas.openxmlformats.org/markup-compatibility/2006">
    <mc:Choice Requires="x15">
      <x15ac:absPath xmlns:x15ac="http://schemas.microsoft.com/office/spreadsheetml/2010/11/ac" url="Y:\■財政G\13　財政状況資料集公表\R7年度公表分\01_R7（R5決算公表）R7.9.3県照会\01_0903【茨城県市町村課_依頼（９19（金）〆）】令和５年度財政状況資料集の作成について（2回目・地方公会計関係）\R7.10.1市公表\県HP\"/>
    </mc:Choice>
  </mc:AlternateContent>
  <xr:revisionPtr revIDLastSave="0" documentId="8_{6B7D0A18-024D-4574-9737-2182499F51FA}" xr6:coauthVersionLast="36" xr6:coauthVersionMax="36" xr10:uidLastSave="{00000000-0000-0000-0000-000000000000}"/>
  <bookViews>
    <workbookView xWindow="0" yWindow="0" windowWidth="16968" windowHeight="7056" tabRatio="59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5" i="12" l="1"/>
  <c r="AA34" i="12"/>
  <c r="AA33" i="12"/>
  <c r="AA32" i="12"/>
  <c r="AP23" i="12"/>
  <c r="AA31" i="12"/>
  <c r="AA30" i="12"/>
  <c r="AA29" i="12"/>
  <c r="AA28" i="12"/>
  <c r="AA10" i="12"/>
  <c r="AA9" i="12"/>
  <c r="AA7" i="12"/>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E40" i="10"/>
  <c r="AM40" i="10"/>
  <c r="U40" i="10"/>
  <c r="C40" i="10"/>
  <c r="BE39" i="10"/>
  <c r="AM39" i="10"/>
  <c r="U39" i="10"/>
  <c r="C39" i="10"/>
  <c r="BE38" i="10"/>
  <c r="AM38" i="10"/>
  <c r="U38" i="10"/>
  <c r="C38" i="10"/>
  <c r="BE37" i="10"/>
  <c r="AM37" i="10"/>
  <c r="BE36" i="10"/>
  <c r="AM36" i="10"/>
  <c r="C34" i="10"/>
  <c r="C35" i="10" s="1"/>
  <c r="C36" i="10" s="1"/>
  <c r="C37"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c r="BE35" i="10" s="1"/>
  <c r="BW34" i="10"/>
  <c r="BW35" i="10" s="1"/>
  <c r="BW36" i="10" s="1"/>
  <c r="BW37" i="10" s="1"/>
  <c r="BW38" i="10" s="1"/>
  <c r="BW39" i="10" s="1"/>
  <c r="BW40" i="10" s="1"/>
  <c r="CO34" i="10" l="1"/>
  <c r="CO35" i="10" s="1"/>
  <c r="CO36" i="10" s="1"/>
  <c r="CO37" i="10" s="1"/>
  <c r="CO38" i="10" s="1"/>
  <c r="CO39" i="10" s="1"/>
  <c r="CO40" i="10" s="1"/>
  <c r="CO41" i="10" s="1"/>
</calcChain>
</file>

<file path=xl/sharedStrings.xml><?xml version="1.0" encoding="utf-8"?>
<sst xmlns="http://schemas.openxmlformats.org/spreadsheetml/2006/main" count="1160" uniqueCount="627">
  <si>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</si>
  <si>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</si>
  <si>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</si>
  <si>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</si>
  <si>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</si>
  <si>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</si>
  <si>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</si>
  <si>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</si>
  <si>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</si>
  <si>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</si>
  <si>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</si>
  <si>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</si>
  <si>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</si>
  <si>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</si>
  <si>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</si>
  <si>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</si>
  <si>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</si>
  <si>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</si>
  <si>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</si>
  <si>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</si>
  <si>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</si>
  <si>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</si>
  <si>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</si>
  <si>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</si>
  <si>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</si>
  <si>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</si>
  <si>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</si>
  <si>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</si>
  <si>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</si>
  <si>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</si>
  <si>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</si>
  <si>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</si>
  <si>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</si>
  <si>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</si>
  <si>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</si>
  <si>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</si>
  <si>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</si>
  <si>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</si>
  <si>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</si>
  <si>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</si>
  <si>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</si>
  <si>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</si>
  <si>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</si>
  <si>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</si>
  <si>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</si>
  <si>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</si>
  <si>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</si>
  <si>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</si>
  <si>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</si>
  <si>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</si>
  <si>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</si>
  <si>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</si>
  <si>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</si>
  <si>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</si>
  <si>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</si>
  <si>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</si>
  <si>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</si>
  <si>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</si>
  <si>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</si>
  <si>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</si>
  <si>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</si>
  <si>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</si>
  <si>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</si>
  <si>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</si>
  <si>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</si>
  <si>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</si>
  <si>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</si>
  <si>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</si>
  <si>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</si>
  <si>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</si>
  <si>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</si>
  <si>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</si>
  <si>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</si>
  <si>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</si>
  <si>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</si>
  <si>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</si>
  <si>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</si>
  <si>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</si>
  <si>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</si>
  <si>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</si>
  <si>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</si>
  <si>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</si>
  <si>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</si>
  <si>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</si>
  <si>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</si>
  <si>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</si>
  <si>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</si>
  <si>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</si>
  <si>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</si>
  <si>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</si>
  <si>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</si>
  <si>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</si>
  <si>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</si>
  <si>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</si>
  <si>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</si>
  <si>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</si>
  <si>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</si>
  <si>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</si>
  <si>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常陸大宮市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</si>
  <si>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</si>
  <si>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</si>
  <si>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</si>
  <si>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</si>
  <si>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</si>
  <si>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</si>
  <si>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</si>
  <si>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</si>
  <si>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</si>
  <si>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</si>
  <si>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</si>
  <si>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</si>
  <si>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</si>
  <si>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</si>
  <si>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</si>
  <si>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</si>
  <si>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</si>
  <si>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</si>
  <si>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</si>
  <si>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</si>
  <si>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</si>
  <si>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</si>
  <si>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</si>
  <si>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</si>
  <si>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</si>
  <si>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</si>
  <si>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</si>
  <si>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</si>
  <si>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</si>
  <si>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</si>
  <si>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</si>
  <si>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</si>
  <si>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</si>
  <si>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</si>
  <si>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</si>
  <si>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</si>
  <si>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</si>
  <si>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</si>
  <si>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</si>
  <si>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</si>
  <si>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</si>
  <si>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</si>
  <si>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</si>
  <si>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</si>
  <si>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</si>
  <si>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</si>
  <si>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</si>
  <si>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</si>
  <si>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</si>
  <si>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</si>
  <si>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</si>
  <si>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</si>
  <si>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</si>
  <si>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</si>
  <si>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</si>
  <si>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</si>
  <si>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</si>
  <si>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</si>
  <si>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</si>
  <si>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</si>
  <si>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</si>
  <si>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</si>
  <si>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</si>
  <si>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</si>
  <si>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</si>
  <si>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</si>
  <si>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</si>
  <si>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</si>
  <si>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</si>
  <si>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</si>
  <si>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</si>
  <si>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</si>
  <si>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</si>
  <si>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</si>
  <si>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</si>
  <si>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</si>
  <si>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</si>
  <si>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</si>
  <si>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</si>
  <si>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</si>
  <si>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</si>
  <si>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</si>
  <si>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</si>
  <si>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</si>
  <si>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</si>
  <si>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</si>
  <si>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</si>
  <si>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</si>
  <si>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</si>
  <si>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</si>
  <si>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</si>
  <si>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</si>
  <si>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</si>
  <si>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</si>
  <si>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</si>
  <si>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</si>
  <si>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</si>
  <si>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</si>
  <si>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</si>
  <si>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</si>
  <si>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</si>
  <si>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</si>
  <si>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</si>
  <si>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</si>
  <si>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</si>
  <si>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</si>
  <si>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</si>
  <si>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</si>
  <si>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</si>
  <si>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</si>
  <si>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</si>
  <si>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</si>
  <si>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</si>
  <si>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茨城県常陸大宮市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</si>
  <si>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</si>
  <si>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</si>
  <si>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</si>
  <si>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</si>
  <si>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</si>
  <si>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</si>
  <si>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</si>
  <si>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</si>
  <si>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</si>
  <si>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</si>
  <si>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</si>
  <si>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</si>
  <si>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</si>
  <si>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</si>
  <si>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</si>
  <si>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</si>
  <si>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</si>
  <si>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</si>
  <si>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</si>
  <si>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</si>
  <si>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</si>
  <si>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</si>
  <si>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</si>
  <si>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</si>
  <si>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</si>
  <si>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</si>
  <si>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</si>
  <si>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</si>
  <si>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</si>
  <si>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</si>
  <si>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</si>
  <si>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</si>
  <si>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</si>
  <si>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</si>
  <si>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</si>
  <si>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</si>
  <si>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</si>
  <si>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</si>
  <si>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</si>
  <si>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</si>
  <si>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</si>
  <si>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</si>
  <si>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t>
    <phoneticPr fontId="5"/>
  </si>
  <si>
    <t>-</t>
    <phoneticPr fontId="5"/>
  </si>
  <si>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</si>
  <si>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</si>
  <si>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</si>
  <si>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</si>
  <si>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</si>
  <si>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</si>
  <si>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</si>
  <si>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</si>
  <si>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</si>
  <si>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</si>
  <si>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</si>
  <si>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</si>
  <si>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</si>
  <si>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</si>
  <si>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</si>
  <si>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</si>
  <si>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</si>
  <si>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</si>
  <si>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</si>
  <si>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</si>
  <si>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</si>
  <si>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</si>
  <si>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</si>
  <si>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</si>
  <si>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</si>
  <si>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</si>
  <si>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</si>
  <si>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</si>
  <si>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</si>
  <si>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</si>
  <si>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</si>
  <si>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</si>
  <si>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</si>
  <si>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</si>
  <si>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</si>
  <si>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</si>
  <si>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</si>
  <si>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</si>
  <si>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</si>
  <si>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</si>
  <si>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</si>
  <si>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</si>
  <si>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</si>
  <si>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</si>
  <si>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</si>
  <si>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</si>
  <si>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</si>
  <si>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</si>
  <si>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</si>
  <si>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</si>
  <si>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</si>
  <si>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</si>
  <si>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</si>
  <si>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</si>
  <si>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</si>
  <si>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</si>
  <si>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</si>
  <si>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</si>
  <si>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</si>
  <si>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</si>
  <si>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</si>
  <si>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</si>
  <si>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</si>
  <si>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</si>
  <si>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</si>
  <si>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</si>
  <si>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</si>
  <si>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</si>
  <si>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</si>
  <si>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</si>
  <si>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</si>
  <si>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</si>
  <si>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</si>
  <si>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</si>
  <si>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</si>
  <si>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</si>
  <si>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</si>
  <si>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</si>
  <si>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</si>
  <si>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</si>
  <si>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</si>
  <si>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</si>
  <si>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</si>
  <si>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</si>
  <si>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</si>
  <si>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</si>
  <si>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</si>
  <si>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</si>
  <si>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</si>
  <si>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</si>
  <si>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</si>
  <si>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</si>
  <si>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</si>
  <si>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</si>
  <si>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</si>
  <si>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</si>
  <si>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</si>
  <si>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</si>
  <si>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</si>
  <si>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</si>
  <si>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</si>
  <si>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</si>
  <si>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</si>
  <si>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</si>
  <si>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</si>
  <si>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</si>
  <si>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</si>
  <si>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</si>
  <si>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</si>
  <si>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</si>
  <si>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</si>
  <si>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</si>
  <si>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茨城県常陸大宮市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</si>
  <si>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</si>
  <si>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</si>
  <si>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</si>
  <si>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</si>
  <si>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</si>
  <si>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</si>
  <si>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</si>
  <si>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</si>
  <si>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</si>
  <si>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</si>
  <si>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</si>
  <si>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</si>
  <si>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</si>
  <si>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</si>
  <si>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</si>
  <si>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</si>
  <si>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</si>
  <si>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</si>
  <si>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</si>
  <si>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</si>
  <si>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公営墓地特別会計</t>
    <phoneticPr fontId="5"/>
  </si>
  <si>
    <t>那珂地方公平委員会特別会計</t>
    <phoneticPr fontId="5"/>
  </si>
  <si>
    <t>温泉事業特別会計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</si>
  <si>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</si>
  <si>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</si>
  <si>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</si>
  <si>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</si>
  <si>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</si>
  <si>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</si>
  <si>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</si>
  <si>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</si>
  <si>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</si>
  <si>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</si>
  <si>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</si>
  <si>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</si>
  <si>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</si>
  <si>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</si>
  <si>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</si>
  <si>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</si>
  <si>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</si>
  <si>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</si>
  <si>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上水道事業会計</t>
    <phoneticPr fontId="5"/>
  </si>
  <si>
    <t>法適用企業</t>
    <phoneticPr fontId="5"/>
  </si>
  <si>
    <t>下水道事業会計</t>
    <phoneticPr fontId="5"/>
  </si>
  <si>
    <t>法適用企業</t>
    <phoneticPr fontId="5"/>
  </si>
  <si>
    <t>戸別浄化槽整備事業特別会計</t>
    <phoneticPr fontId="5"/>
  </si>
  <si>
    <t>法非適用企業</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</si>
  <si>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</si>
  <si>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</si>
  <si>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</si>
  <si>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</si>
  <si>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</si>
  <si>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</si>
  <si>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</si>
  <si>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</si>
  <si>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</si>
  <si>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</si>
  <si>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</si>
  <si>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</si>
  <si>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</si>
  <si>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</si>
  <si>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</si>
  <si>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</si>
  <si>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</si>
  <si>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</si>
  <si>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</si>
  <si>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</si>
  <si>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</si>
  <si>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</si>
  <si>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</si>
  <si>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</si>
  <si>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</si>
  <si>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</si>
  <si>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</si>
  <si>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</si>
  <si>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</si>
  <si>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</si>
  <si>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</si>
  <si>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</si>
  <si>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</si>
  <si>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</si>
  <si>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</si>
  <si>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</si>
  <si>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</si>
  <si>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</si>
  <si>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</si>
  <si>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</si>
  <si>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</si>
  <si>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</si>
  <si>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</si>
  <si>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</si>
  <si>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</si>
  <si>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</si>
  <si>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</si>
  <si>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</si>
  <si>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</si>
  <si>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</si>
  <si>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</si>
  <si>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</si>
  <si>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</si>
  <si>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</si>
  <si>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</si>
  <si>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</si>
  <si>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</si>
  <si>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</si>
  <si>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</si>
  <si>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</si>
  <si>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</si>
  <si>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</si>
  <si>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</si>
  <si>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</si>
  <si>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</si>
  <si>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</si>
  <si>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</si>
  <si>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</si>
  <si>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上水道事業会計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</si>
  <si>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</si>
  <si>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戸別浄化槽整備事業特別会計</t>
    <phoneticPr fontId="5"/>
  </si>
  <si>
    <t>(Ｆ)</t>
    <phoneticPr fontId="5"/>
  </si>
  <si>
    <t>国民健康保険特別会計（診療施設勘定）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</si>
  <si>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</si>
  <si>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</si>
  <si>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</si>
  <si>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</si>
  <si>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</si>
  <si>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</si>
  <si>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</si>
  <si>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</si>
  <si>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</si>
  <si>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</si>
  <si>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</si>
  <si>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</si>
  <si>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</si>
  <si>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</si>
  <si>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</si>
  <si>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</si>
  <si>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</si>
  <si>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</si>
  <si>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</si>
  <si>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</si>
  <si>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</si>
  <si>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</si>
  <si>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</si>
  <si>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</si>
  <si>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</si>
  <si>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</si>
  <si>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</si>
  <si>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</si>
  <si>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</si>
  <si>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</si>
  <si>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</si>
  <si>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</si>
  <si>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</si>
  <si>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</si>
  <si>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</si>
  <si>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</si>
  <si>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</si>
  <si>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</si>
  <si>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</si>
  <si>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</si>
  <si>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</si>
  <si>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</si>
  <si>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</si>
  <si>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</si>
  <si>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</si>
  <si>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</si>
  <si>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</si>
  <si>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</si>
  <si>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</si>
  <si>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</si>
  <si>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</si>
  <si>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</si>
  <si>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</si>
  <si>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</si>
  <si>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</si>
  <si>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</si>
  <si>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</si>
  <si>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</si>
  <si>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</si>
  <si>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</si>
  <si>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</si>
  <si>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</si>
  <si>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</si>
  <si>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</si>
  <si>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</si>
  <si>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</si>
  <si>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</si>
  <si>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</si>
  <si>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</si>
  <si>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</si>
  <si>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</si>
  <si>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</si>
  <si>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</si>
  <si>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</si>
  <si>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</si>
  <si>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</si>
  <si>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</si>
  <si>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</si>
  <si>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</si>
  <si>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</si>
  <si>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</si>
  <si>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</si>
  <si>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</si>
  <si>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</si>
  <si>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2.53</t>
  </si>
  <si>
    <t>▲ 2.35</t>
  </si>
  <si>
    <t>▲ 5.89</t>
  </si>
  <si>
    <t>▲ 3.61</t>
  </si>
  <si>
    <t>上水道事業会計</t>
  </si>
  <si>
    <t>一般会計</t>
  </si>
  <si>
    <t>下水道事業会計</t>
  </si>
  <si>
    <t>介護保険特別会計</t>
  </si>
  <si>
    <t>国民健康保険特別会計（事業勘定）</t>
  </si>
  <si>
    <t>公営墓地特別会計</t>
  </si>
  <si>
    <t>国民健康保険特別会計（診療施設勘定）</t>
  </si>
  <si>
    <t>宅地造成事業特別会計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</si>
  <si>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</si>
  <si>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</si>
  <si>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</si>
  <si>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</si>
  <si>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</si>
  <si>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</si>
  <si>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</si>
  <si>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</si>
  <si>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</si>
  <si>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2"/>
  </si>
  <si>
    <t>茨城租税債権管理機構</t>
    <rPh sb="0" eb="2">
      <t>イバラキ</t>
    </rPh>
    <rPh sb="2" eb="4">
      <t>ソゼイ</t>
    </rPh>
    <rPh sb="4" eb="6">
      <t>サイケン</t>
    </rPh>
    <rPh sb="6" eb="8">
      <t>カンリ</t>
    </rPh>
    <rPh sb="8" eb="10">
      <t>キコウ</t>
    </rPh>
    <phoneticPr fontId="2"/>
  </si>
  <si>
    <t>茨城県後期高齢者医療広域連合（一般会計）</t>
    <rPh sb="0" eb="3">
      <t>イバラキケン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</si>
  <si>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茨城県後期高齢者医療広域連合（後期高齢医療特別会計）</t>
    <rPh sb="0" eb="3">
      <t>イバラキケン</t>
    </rPh>
    <rPh sb="3" eb="5">
      <t>コウキ</t>
    </rPh>
    <rPh sb="5" eb="7">
      <t>コウレイ</t>
    </rPh>
    <rPh sb="7" eb="8">
      <t>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2"/>
  </si>
  <si>
    <t>茨城北農業共済事務組合</t>
    <rPh sb="0" eb="2">
      <t>イバラキ</t>
    </rPh>
    <rPh sb="2" eb="3">
      <t>キタ</t>
    </rPh>
    <rPh sb="3" eb="5">
      <t>ノウギョウ</t>
    </rPh>
    <rPh sb="5" eb="7">
      <t>キョウサイ</t>
    </rPh>
    <rPh sb="7" eb="9">
      <t>ジム</t>
    </rPh>
    <rPh sb="9" eb="11">
      <t>クミアイ</t>
    </rPh>
    <phoneticPr fontId="2"/>
  </si>
  <si>
    <t>大宮地方環境整備組合</t>
    <rPh sb="0" eb="2">
      <t>オオミヤ</t>
    </rPh>
    <rPh sb="2" eb="4">
      <t>チホウ</t>
    </rPh>
    <rPh sb="4" eb="6">
      <t>カンキョウ</t>
    </rPh>
    <rPh sb="6" eb="8">
      <t>セイビ</t>
    </rPh>
    <rPh sb="8" eb="10">
      <t>クミアイ</t>
    </rPh>
    <phoneticPr fontId="2"/>
  </si>
  <si>
    <t>常陸大宮市農業公社</t>
    <rPh sb="0" eb="2">
      <t>ヒタチ</t>
    </rPh>
    <rPh sb="2" eb="4">
      <t>オオミヤ</t>
    </rPh>
    <rPh sb="4" eb="5">
      <t>シ</t>
    </rPh>
    <rPh sb="5" eb="9">
      <t>ノウギョウコウシャ</t>
    </rPh>
    <phoneticPr fontId="2"/>
  </si>
  <si>
    <t>常陸大宮街づくり</t>
    <rPh sb="0" eb="2">
      <t>ヒタチ</t>
    </rPh>
    <rPh sb="2" eb="4">
      <t>オオミヤ</t>
    </rPh>
    <rPh sb="4" eb="5">
      <t>マチ</t>
    </rPh>
    <phoneticPr fontId="2"/>
  </si>
  <si>
    <t>常陸大宮市振興財団</t>
    <rPh sb="0" eb="2">
      <t>ヒタチ</t>
    </rPh>
    <rPh sb="2" eb="4">
      <t>オオミヤ</t>
    </rPh>
    <rPh sb="4" eb="5">
      <t>シ</t>
    </rPh>
    <rPh sb="5" eb="7">
      <t>シンコウ</t>
    </rPh>
    <rPh sb="7" eb="9">
      <t>ザイダン</t>
    </rPh>
    <phoneticPr fontId="2"/>
  </si>
  <si>
    <t>ふるさと活性化センターみわ</t>
    <rPh sb="4" eb="7">
      <t>カッセイカ</t>
    </rPh>
    <phoneticPr fontId="2"/>
  </si>
  <si>
    <t>おがわ地域振興</t>
    <rPh sb="3" eb="5">
      <t>チイキ</t>
    </rPh>
    <rPh sb="5" eb="7">
      <t>シンコウ</t>
    </rPh>
    <phoneticPr fontId="2"/>
  </si>
  <si>
    <t>常陸大宮市体育協会</t>
    <rPh sb="0" eb="2">
      <t>ヒタチ</t>
    </rPh>
    <rPh sb="2" eb="4">
      <t>オオミヤ</t>
    </rPh>
    <rPh sb="4" eb="5">
      <t>シ</t>
    </rPh>
    <rPh sb="5" eb="7">
      <t>タイイク</t>
    </rPh>
    <rPh sb="7" eb="9">
      <t>キョウカイ</t>
    </rPh>
    <phoneticPr fontId="2"/>
  </si>
  <si>
    <t>常陸大宮市温泉事業</t>
    <rPh sb="0" eb="5">
      <t>ヒタチオオミヤシ</t>
    </rPh>
    <rPh sb="5" eb="7">
      <t>オンセン</t>
    </rPh>
    <rPh sb="7" eb="9">
      <t>ジギョウ</t>
    </rPh>
    <phoneticPr fontId="2"/>
  </si>
  <si>
    <t>元気な郷づくり</t>
    <rPh sb="0" eb="2">
      <t>ゲンキ</t>
    </rPh>
    <rPh sb="3" eb="4">
      <t>ゴウ</t>
    </rPh>
    <phoneticPr fontId="2"/>
  </si>
  <si>
    <t>-</t>
    <phoneticPr fontId="2"/>
  </si>
  <si>
    <t>都市施設等整備事業基金</t>
    <rPh sb="0" eb="2">
      <t>トシ</t>
    </rPh>
    <rPh sb="2" eb="4">
      <t>シセツ</t>
    </rPh>
    <rPh sb="4" eb="5">
      <t>トウ</t>
    </rPh>
    <rPh sb="5" eb="7">
      <t>セイビ</t>
    </rPh>
    <rPh sb="7" eb="9">
      <t>ジギョウ</t>
    </rPh>
    <rPh sb="9" eb="11">
      <t>キキン</t>
    </rPh>
    <phoneticPr fontId="5"/>
  </si>
  <si>
    <t>豊かな自然と調和したまちづくり基金</t>
    <rPh sb="0" eb="1">
      <t>ユタ</t>
    </rPh>
    <rPh sb="3" eb="5">
      <t>シゼン</t>
    </rPh>
    <rPh sb="6" eb="8">
      <t>チョウワ</t>
    </rPh>
    <rPh sb="15" eb="17">
      <t>キキン</t>
    </rPh>
    <phoneticPr fontId="5"/>
  </si>
  <si>
    <t>地域創生基金</t>
    <rPh sb="0" eb="2">
      <t>チイキ</t>
    </rPh>
    <rPh sb="2" eb="4">
      <t>ソウセイ</t>
    </rPh>
    <rPh sb="4" eb="6">
      <t>キキン</t>
    </rPh>
    <phoneticPr fontId="5"/>
  </si>
  <si>
    <t>地域福祉基金</t>
    <rPh sb="0" eb="2">
      <t>チイキ</t>
    </rPh>
    <rPh sb="2" eb="4">
      <t>フクシ</t>
    </rPh>
    <rPh sb="4" eb="6">
      <t>キキン</t>
    </rPh>
    <phoneticPr fontId="5"/>
  </si>
  <si>
    <t>農林振興基金</t>
    <rPh sb="0" eb="2">
      <t>ノウリン</t>
    </rPh>
    <rPh sb="2" eb="4">
      <t>シンコウ</t>
    </rPh>
    <rPh sb="4" eb="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</si>
  <si>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</si>
  <si>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</si>
  <si>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</si>
  <si>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</si>
  <si>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</si>
  <si>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</si>
  <si>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</si>
  <si>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</si>
  <si>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</si>
  <si>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</si>
  <si>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地方債の発行抑制に努めてきた結果、将来負担比率が低下しており、類似団体と比較して16.4ポイント低くなっている。有形固定資産減価償却率は類似団体よりも1.2ポイント低い水準であるが年々上昇傾向にある。これは幼稚園や保育所、公民館等の公共施設の老朽化などが要因となっている。
　市が保有する公共施設については、町村合併前に整備された施設を引き継いで管理運営をしている状況にあり、同規模かつ同用途の施設が複数存在している。施設の老朽化対策については、公共施設等総合管理計画に基づき、優先度を考慮しながら改修、更新費用の平準化を図るとともに、施設再編や統廃合等による総量削減にも取り組んでいく。</t>
    <rPh sb="1" eb="4">
      <t>チホウサイ</t>
    </rPh>
    <rPh sb="5" eb="7">
      <t>ハッコウ</t>
    </rPh>
    <rPh sb="7" eb="9">
      <t>ヨクセイ</t>
    </rPh>
    <rPh sb="10" eb="11">
      <t>ツト</t>
    </rPh>
    <rPh sb="15" eb="17">
      <t>ケッカ</t>
    </rPh>
    <rPh sb="18" eb="20">
      <t>ショウライ</t>
    </rPh>
    <rPh sb="20" eb="22">
      <t>フタン</t>
    </rPh>
    <rPh sb="22" eb="24">
      <t>ヒリツ</t>
    </rPh>
    <rPh sb="25" eb="27">
      <t>テイカ</t>
    </rPh>
    <rPh sb="32" eb="34">
      <t>ルイジ</t>
    </rPh>
    <rPh sb="34" eb="36">
      <t>ダンタイ</t>
    </rPh>
    <rPh sb="37" eb="39">
      <t>ヒカク</t>
    </rPh>
    <rPh sb="49" eb="50">
      <t>ヒク</t>
    </rPh>
    <rPh sb="57" eb="59">
      <t>ユウケイ</t>
    </rPh>
    <rPh sb="59" eb="61">
      <t>コテイ</t>
    </rPh>
    <rPh sb="61" eb="63">
      <t>シサン</t>
    </rPh>
    <rPh sb="63" eb="65">
      <t>ゲンカ</t>
    </rPh>
    <rPh sb="65" eb="67">
      <t>ショウキャク</t>
    </rPh>
    <rPh sb="67" eb="68">
      <t>リツ</t>
    </rPh>
    <rPh sb="69" eb="71">
      <t>ルイジ</t>
    </rPh>
    <rPh sb="71" eb="73">
      <t>ダンタイ</t>
    </rPh>
    <rPh sb="83" eb="84">
      <t>ヒク</t>
    </rPh>
    <rPh sb="85" eb="87">
      <t>スイジュン</t>
    </rPh>
    <rPh sb="91" eb="93">
      <t>ネンネン</t>
    </rPh>
    <rPh sb="93" eb="95">
      <t>ジョウショウ</t>
    </rPh>
    <rPh sb="95" eb="97">
      <t>ケイコウ</t>
    </rPh>
    <rPh sb="104" eb="107">
      <t>ヨウチエン</t>
    </rPh>
    <rPh sb="108" eb="110">
      <t>ホイク</t>
    </rPh>
    <rPh sb="110" eb="111">
      <t>ショ</t>
    </rPh>
    <rPh sb="112" eb="115">
      <t>コウミンカン</t>
    </rPh>
    <rPh sb="115" eb="116">
      <t>ナド</t>
    </rPh>
    <rPh sb="117" eb="119">
      <t>コウキョウ</t>
    </rPh>
    <rPh sb="119" eb="121">
      <t>シセツ</t>
    </rPh>
    <rPh sb="122" eb="125">
      <t>ロウキュウカ</t>
    </rPh>
    <rPh sb="128" eb="130">
      <t>ヨウイン</t>
    </rPh>
    <rPh sb="139" eb="140">
      <t>シ</t>
    </rPh>
    <rPh sb="141" eb="143">
      <t>ホユウ</t>
    </rPh>
    <rPh sb="145" eb="147">
      <t>コウキョウ</t>
    </rPh>
    <rPh sb="147" eb="149">
      <t>シセツ</t>
    </rPh>
    <rPh sb="155" eb="157">
      <t>チョウソン</t>
    </rPh>
    <rPh sb="157" eb="159">
      <t>ガッペイ</t>
    </rPh>
    <rPh sb="159" eb="160">
      <t>マエ</t>
    </rPh>
    <rPh sb="161" eb="163">
      <t>セイビ</t>
    </rPh>
    <rPh sb="166" eb="168">
      <t>シセツ</t>
    </rPh>
    <rPh sb="169" eb="170">
      <t>ヒ</t>
    </rPh>
    <rPh sb="171" eb="172">
      <t>ツ</t>
    </rPh>
    <rPh sb="174" eb="176">
      <t>カンリ</t>
    </rPh>
    <rPh sb="189" eb="192">
      <t>ドウキボ</t>
    </rPh>
    <rPh sb="210" eb="212">
      <t>シセツ</t>
    </rPh>
    <rPh sb="213" eb="216">
      <t>ロウキュウカ</t>
    </rPh>
    <rPh sb="216" eb="218">
      <t>タイサク</t>
    </rPh>
    <rPh sb="244" eb="246">
      <t>コウリョ</t>
    </rPh>
    <rPh sb="250" eb="252">
      <t>カイシュウ</t>
    </rPh>
    <rPh sb="253" eb="255">
      <t>コウシン</t>
    </rPh>
    <rPh sb="255" eb="257">
      <t>ヒヨウ</t>
    </rPh>
    <rPh sb="262" eb="263">
      <t>ハカ</t>
    </rPh>
    <rPh sb="274" eb="277">
      <t>トウハイゴウ</t>
    </rPh>
    <rPh sb="277" eb="278">
      <t>ナド</t>
    </rPh>
    <rPh sb="281" eb="283">
      <t>ソウリョウ</t>
    </rPh>
    <rPh sb="283" eb="285">
      <t>サクゲン</t>
    </rPh>
    <rPh sb="287" eb="288">
      <t>ト</t>
    </rPh>
    <rPh sb="289" eb="290">
      <t>ク</t>
    </rPh>
    <phoneticPr fontId="5"/>
  </si>
  <si>
    <t>　将来負担比率及び実質公債費比率とも類似団体内平均値と比較して低い水準にある。将来負担比率は、前年度と比較して0.9ポイントの減となり、主な要因としては、地方債残高は前年度と比較して増加したものの、基準財政需要額算入見込み額が増となったことや、標準財政規模が増となったことが、比率を下げた要因となっている。
　実質公債費比率については、対前年度比0.3ポイント増となった。主な要因としては、算定から外れた平成29年度の数値と、今回加わった令和2年度の数値を比較した場合、過去に発行した地方債の償還額が増えたことや、普通交付税の減に伴い、標準財政規模が小さくになったことなどが要因となっている。</t>
    <rPh sb="1" eb="3">
      <t>ショウライ</t>
    </rPh>
    <rPh sb="3" eb="5">
      <t>フタン</t>
    </rPh>
    <rPh sb="5" eb="7">
      <t>ヒリツ</t>
    </rPh>
    <rPh sb="7" eb="8">
      <t>オヨ</t>
    </rPh>
    <rPh sb="9" eb="11">
      <t>ジッシツ</t>
    </rPh>
    <rPh sb="11" eb="14">
      <t>コウサイヒ</t>
    </rPh>
    <rPh sb="14" eb="16">
      <t>ヒリツ</t>
    </rPh>
    <rPh sb="18" eb="20">
      <t>ルイジ</t>
    </rPh>
    <rPh sb="20" eb="22">
      <t>ダンタイ</t>
    </rPh>
    <rPh sb="22" eb="23">
      <t>ナイ</t>
    </rPh>
    <rPh sb="23" eb="25">
      <t>ヘイキン</t>
    </rPh>
    <rPh sb="25" eb="26">
      <t>アタイ</t>
    </rPh>
    <rPh sb="27" eb="29">
      <t>ヒカク</t>
    </rPh>
    <rPh sb="31" eb="32">
      <t>ヒク</t>
    </rPh>
    <rPh sb="33" eb="35">
      <t>スイジュン</t>
    </rPh>
    <rPh sb="39" eb="41">
      <t>ショウライ</t>
    </rPh>
    <rPh sb="41" eb="43">
      <t>フタン</t>
    </rPh>
    <rPh sb="43" eb="45">
      <t>ヒリツ</t>
    </rPh>
    <rPh sb="47" eb="50">
      <t>ゼンネンド</t>
    </rPh>
    <rPh sb="51" eb="53">
      <t>ヒカク</t>
    </rPh>
    <rPh sb="63" eb="64">
      <t>ゲン</t>
    </rPh>
    <rPh sb="68" eb="69">
      <t>オモ</t>
    </rPh>
    <rPh sb="70" eb="72">
      <t>ヨウイン</t>
    </rPh>
    <rPh sb="155" eb="157">
      <t>ジッシツ</t>
    </rPh>
    <rPh sb="157" eb="160">
      <t>コウサイヒ</t>
    </rPh>
    <rPh sb="160" eb="162">
      <t>ヒリツ</t>
    </rPh>
    <rPh sb="168" eb="169">
      <t>タイ</t>
    </rPh>
    <rPh sb="169" eb="172">
      <t>ゼンネンド</t>
    </rPh>
    <rPh sb="186" eb="187">
      <t>オモ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</si>
</sst>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F2DB-4CB6-8584-380F3BB5092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80747</c:v>
                </c:pt>
                <c:pt idx="1">
                  <c:v>54639</c:v>
                </c:pt>
                <c:pt idx="2">
                  <c:v>48728</c:v>
                </c:pt>
                <c:pt idx="3">
                  <c:v>53277</c:v>
                </c:pt>
                <c:pt idx="4">
                  <c:v>81063</c:v>
                </c:pt>
              </c:numCache>
            </c:numRef>
          </c:val>
          <c:smooth val="0"/>
          <c:extLst>
            <c:ext xmlns:c16="http://schemas.microsoft.com/office/drawing/2014/chart" uri="{C3380CC4-5D6E-409C-BE32-E72D297353CC}">
              <c16:uniqueId val="{00000001-F2DB-4CB6-8584-380F3BB5092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9.7799999999999994</c:v>
                </c:pt>
                <c:pt idx="1">
                  <c:v>8.68</c:v>
                </c:pt>
                <c:pt idx="2">
                  <c:v>7.19</c:v>
                </c:pt>
                <c:pt idx="3">
                  <c:v>11.46</c:v>
                </c:pt>
                <c:pt idx="4">
                  <c:v>8.0399999999999991</c:v>
                </c:pt>
              </c:numCache>
            </c:numRef>
          </c:val>
          <c:extLst>
            <c:ext xmlns:c16="http://schemas.microsoft.com/office/drawing/2014/chart" uri="{C3380CC4-5D6E-409C-BE32-E72D297353CC}">
              <c16:uniqueId val="{00000000-177D-4A8A-BD9B-6EB1A9DBF77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38.56</c:v>
                </c:pt>
                <c:pt idx="1">
                  <c:v>38.47</c:v>
                </c:pt>
                <c:pt idx="2">
                  <c:v>40.82</c:v>
                </c:pt>
                <c:pt idx="3">
                  <c:v>31.78</c:v>
                </c:pt>
                <c:pt idx="4">
                  <c:v>30.73</c:v>
                </c:pt>
              </c:numCache>
            </c:numRef>
          </c:val>
          <c:extLst>
            <c:ext xmlns:c16="http://schemas.microsoft.com/office/drawing/2014/chart" uri="{C3380CC4-5D6E-409C-BE32-E72D297353CC}">
              <c16:uniqueId val="{00000001-177D-4A8A-BD9B-6EB1A9DBF77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-2.5299999999999998</c:v>
                </c:pt>
                <c:pt idx="1">
                  <c:v>-2.35</c:v>
                </c:pt>
                <c:pt idx="2">
                  <c:v>0.39</c:v>
                </c:pt>
                <c:pt idx="3">
                  <c:v>-5.89</c:v>
                </c:pt>
                <c:pt idx="4">
                  <c:v>-3.61</c:v>
                </c:pt>
              </c:numCache>
            </c:numRef>
          </c:val>
          <c:smooth val="0"/>
          <c:extLst>
            <c:ext xmlns:c16="http://schemas.microsoft.com/office/drawing/2014/chart" uri="{C3380CC4-5D6E-409C-BE32-E72D297353CC}">
              <c16:uniqueId val="{00000002-177D-4A8A-BD9B-6EB1A9DBF77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0.44</c:v>
                </c:pt>
                <c:pt idx="2">
                  <c:v>#N/A</c:v>
                </c:pt>
                <c:pt idx="3">
                  <c:v>0.61</c:v>
                </c:pt>
                <c:pt idx="4">
                  <c:v>#N/A</c:v>
                </c:pt>
                <c:pt idx="5">
                  <c:v>0.8</c:v>
                </c:pt>
                <c:pt idx="6">
                  <c:v>#N/A</c:v>
                </c:pt>
                <c:pt idx="7">
                  <c:v>0.08</c:v>
                </c:pt>
                <c:pt idx="8">
                  <c:v>#N/A</c:v>
                </c:pt>
                <c:pt idx="9">
                  <c:v>0.05</c:v>
                </c:pt>
              </c:numCache>
            </c:numRef>
          </c:val>
          <c:extLst>
            <c:ext xmlns:c16="http://schemas.microsoft.com/office/drawing/2014/chart" uri="{C3380CC4-5D6E-409C-BE32-E72D297353CC}">
              <c16:uniqueId val="{00000000-B2A0-41EF-8E47-98B21AFD58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A0-41EF-8E47-98B21AFD5870}"/>
            </c:ext>
          </c:extLst>
        </c:ser>
        <c:ser>
          <c:idx val="2"/>
          <c:order val="2"/>
          <c:tx>
            <c:strRef>
              <c:f>データシート!$A$29</c:f>
              <c:strCache>
                <c:ptCount val="1"/>
                <c:pt idx="0">
                  <c:v>宅地造成事業特別会計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2-B2A0-41EF-8E47-98B21AFD5870}"/>
            </c:ext>
          </c:extLst>
        </c:ser>
        <c:ser>
          <c:idx val="3"/>
          <c:order val="3"/>
          <c:tx>
            <c:strRef>
              <c:f>データシート!$A$30</c:f>
              <c:strCache>
                <c:ptCount val="1"/>
                <c:pt idx="0">
                  <c:v>国民健康保険特別会計（診療施設勘定）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0.15</c:v>
                </c:pt>
                <c:pt idx="2">
                  <c:v>#N/A</c:v>
                </c:pt>
                <c:pt idx="3">
                  <c:v>0.08</c:v>
                </c:pt>
                <c:pt idx="4">
                  <c:v>#N/A</c:v>
                </c:pt>
                <c:pt idx="5">
                  <c:v>0.12</c:v>
                </c:pt>
                <c:pt idx="6">
                  <c:v>#N/A</c:v>
                </c:pt>
                <c:pt idx="7">
                  <c:v>0.1</c:v>
                </c:pt>
                <c:pt idx="8">
                  <c:v>#N/A</c:v>
                </c:pt>
                <c:pt idx="9">
                  <c:v>0.13</c:v>
                </c:pt>
              </c:numCache>
            </c:numRef>
          </c:val>
          <c:extLst>
            <c:ext xmlns:c16="http://schemas.microsoft.com/office/drawing/2014/chart" uri="{C3380CC4-5D6E-409C-BE32-E72D297353CC}">
              <c16:uniqueId val="{00000003-B2A0-41EF-8E47-98B21AFD5870}"/>
            </c:ext>
          </c:extLst>
        </c:ser>
        <c:ser>
          <c:idx val="4"/>
          <c:order val="4"/>
          <c:tx>
            <c:strRef>
              <c:f>データシート!$A$31</c:f>
              <c:strCache>
                <c:ptCount val="1"/>
                <c:pt idx="0">
                  <c:v>公営墓地特別会計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0.51</c:v>
                </c:pt>
                <c:pt idx="2">
                  <c:v>#N/A</c:v>
                </c:pt>
                <c:pt idx="3">
                  <c:v>0.54</c:v>
                </c:pt>
                <c:pt idx="4">
                  <c:v>#N/A</c:v>
                </c:pt>
                <c:pt idx="5">
                  <c:v>0.47</c:v>
                </c:pt>
                <c:pt idx="6">
                  <c:v>#N/A</c:v>
                </c:pt>
                <c:pt idx="7">
                  <c:v>0.38</c:v>
                </c:pt>
                <c:pt idx="8">
                  <c:v>#N/A</c:v>
                </c:pt>
                <c:pt idx="9">
                  <c:v>0.28000000000000003</c:v>
                </c:pt>
              </c:numCache>
            </c:numRef>
          </c:val>
          <c:extLst>
            <c:ext xmlns:c16="http://schemas.microsoft.com/office/drawing/2014/chart" uri="{C3380CC4-5D6E-409C-BE32-E72D297353CC}">
              <c16:uniqueId val="{00000004-B2A0-41EF-8E47-98B21AFD5870}"/>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1.78</c:v>
                </c:pt>
                <c:pt idx="2">
                  <c:v>#N/A</c:v>
                </c:pt>
                <c:pt idx="3">
                  <c:v>2.2200000000000002</c:v>
                </c:pt>
                <c:pt idx="4">
                  <c:v>#N/A</c:v>
                </c:pt>
                <c:pt idx="5">
                  <c:v>0.69</c:v>
                </c:pt>
                <c:pt idx="6">
                  <c:v>#N/A</c:v>
                </c:pt>
                <c:pt idx="7">
                  <c:v>0.49</c:v>
                </c:pt>
                <c:pt idx="8">
                  <c:v>#N/A</c:v>
                </c:pt>
                <c:pt idx="9">
                  <c:v>0.68</c:v>
                </c:pt>
              </c:numCache>
            </c:numRef>
          </c:val>
          <c:extLst>
            <c:ext xmlns:c16="http://schemas.microsoft.com/office/drawing/2014/chart" uri="{C3380CC4-5D6E-409C-BE32-E72D297353CC}">
              <c16:uniqueId val="{00000005-B2A0-41EF-8E47-98B21AFD587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1.42</c:v>
                </c:pt>
                <c:pt idx="2">
                  <c:v>#N/A</c:v>
                </c:pt>
                <c:pt idx="3">
                  <c:v>1.1299999999999999</c:v>
                </c:pt>
                <c:pt idx="4">
                  <c:v>#N/A</c:v>
                </c:pt>
                <c:pt idx="5">
                  <c:v>1.1299999999999999</c:v>
                </c:pt>
                <c:pt idx="6">
                  <c:v>#N/A</c:v>
                </c:pt>
                <c:pt idx="7">
                  <c:v>1.4</c:v>
                </c:pt>
                <c:pt idx="8">
                  <c:v>#N/A</c:v>
                </c:pt>
                <c:pt idx="9">
                  <c:v>0.77</c:v>
                </c:pt>
              </c:numCache>
            </c:numRef>
          </c:val>
          <c:extLst>
            <c:ext xmlns:c16="http://schemas.microsoft.com/office/drawing/2014/chart" uri="{C3380CC4-5D6E-409C-BE32-E72D297353CC}">
              <c16:uniqueId val="{00000006-B2A0-41EF-8E47-98B21AFD587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0.78</c:v>
                </c:pt>
                <c:pt idx="8">
                  <c:v>#N/A</c:v>
                </c:pt>
                <c:pt idx="9">
                  <c:v>1.52</c:v>
                </c:pt>
              </c:numCache>
            </c:numRef>
          </c:val>
          <c:extLst>
            <c:ext xmlns:c16="http://schemas.microsoft.com/office/drawing/2014/chart" uri="{C3380CC4-5D6E-409C-BE32-E72D297353CC}">
              <c16:uniqueId val="{00000007-B2A0-41EF-8E47-98B21AFD587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9.17</c:v>
                </c:pt>
                <c:pt idx="2">
                  <c:v>#N/A</c:v>
                </c:pt>
                <c:pt idx="3">
                  <c:v>8.1</c:v>
                </c:pt>
                <c:pt idx="4">
                  <c:v>#N/A</c:v>
                </c:pt>
                <c:pt idx="5">
                  <c:v>6.65</c:v>
                </c:pt>
                <c:pt idx="6">
                  <c:v>#N/A</c:v>
                </c:pt>
                <c:pt idx="7">
                  <c:v>11</c:v>
                </c:pt>
                <c:pt idx="8">
                  <c:v>#N/A</c:v>
                </c:pt>
                <c:pt idx="9">
                  <c:v>7.75</c:v>
                </c:pt>
              </c:numCache>
            </c:numRef>
          </c:val>
          <c:extLst>
            <c:ext xmlns:c16="http://schemas.microsoft.com/office/drawing/2014/chart" uri="{C3380CC4-5D6E-409C-BE32-E72D297353CC}">
              <c16:uniqueId val="{00000008-B2A0-41EF-8E47-98B21AFD5870}"/>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8.3800000000000008</c:v>
                </c:pt>
                <c:pt idx="2">
                  <c:v>#N/A</c:v>
                </c:pt>
                <c:pt idx="3">
                  <c:v>10.050000000000001</c:v>
                </c:pt>
                <c:pt idx="4">
                  <c:v>#N/A</c:v>
                </c:pt>
                <c:pt idx="5">
                  <c:v>10.99</c:v>
                </c:pt>
                <c:pt idx="6">
                  <c:v>#N/A</c:v>
                </c:pt>
                <c:pt idx="7">
                  <c:v>12.27</c:v>
                </c:pt>
                <c:pt idx="8">
                  <c:v>#N/A</c:v>
                </c:pt>
                <c:pt idx="9">
                  <c:v>11.95</c:v>
                </c:pt>
              </c:numCache>
            </c:numRef>
          </c:val>
          <c:extLst>
            <c:ext xmlns:c16="http://schemas.microsoft.com/office/drawing/2014/chart" uri="{C3380CC4-5D6E-409C-BE32-E72D297353CC}">
              <c16:uniqueId val="{00000009-B2A0-41EF-8E47-98B21AFD587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2467</c:v>
                </c:pt>
                <c:pt idx="5">
                  <c:v>2483</c:v>
                </c:pt>
                <c:pt idx="8">
                  <c:v>2608</c:v>
                </c:pt>
                <c:pt idx="11">
                  <c:v>2482</c:v>
                </c:pt>
                <c:pt idx="14">
                  <c:v>2508</c:v>
                </c:pt>
              </c:numCache>
            </c:numRef>
          </c:val>
          <c:extLst>
            <c:ext xmlns:c16="http://schemas.microsoft.com/office/drawing/2014/chart" uri="{C3380CC4-5D6E-409C-BE32-E72D297353CC}">
              <c16:uniqueId val="{00000000-AD14-4891-B074-DC8D24D6EC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D14-4891-B074-DC8D24D6EC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D14-4891-B074-DC8D24D6EC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14-4891-B074-DC8D24D6EC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720</c:v>
                </c:pt>
                <c:pt idx="3">
                  <c:v>707</c:v>
                </c:pt>
                <c:pt idx="6">
                  <c:v>715</c:v>
                </c:pt>
                <c:pt idx="9">
                  <c:v>664</c:v>
                </c:pt>
                <c:pt idx="12">
                  <c:v>655</c:v>
                </c:pt>
              </c:numCache>
            </c:numRef>
          </c:val>
          <c:extLst>
            <c:ext xmlns:c16="http://schemas.microsoft.com/office/drawing/2014/chart" uri="{C3380CC4-5D6E-409C-BE32-E72D297353CC}">
              <c16:uniqueId val="{00000004-AD14-4891-B074-DC8D24D6EC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14-4891-B074-DC8D24D6EC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D14-4891-B074-DC8D24D6EC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2631</c:v>
                </c:pt>
                <c:pt idx="3">
                  <c:v>2638</c:v>
                </c:pt>
                <c:pt idx="6">
                  <c:v>2940</c:v>
                </c:pt>
                <c:pt idx="9">
                  <c:v>2812</c:v>
                </c:pt>
                <c:pt idx="12">
                  <c:v>2814</c:v>
                </c:pt>
              </c:numCache>
            </c:numRef>
          </c:val>
          <c:extLst>
            <c:ext xmlns:c16="http://schemas.microsoft.com/office/drawing/2014/chart" uri="{C3380CC4-5D6E-409C-BE32-E72D297353CC}">
              <c16:uniqueId val="{00000007-AD14-4891-B074-DC8D24D6EC3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884</c:v>
                </c:pt>
                <c:pt idx="2">
                  <c:v>#N/A</c:v>
                </c:pt>
                <c:pt idx="3">
                  <c:v>#N/A</c:v>
                </c:pt>
                <c:pt idx="4">
                  <c:v>862</c:v>
                </c:pt>
                <c:pt idx="5">
                  <c:v>#N/A</c:v>
                </c:pt>
                <c:pt idx="6">
                  <c:v>#N/A</c:v>
                </c:pt>
                <c:pt idx="7">
                  <c:v>1047</c:v>
                </c:pt>
                <c:pt idx="8">
                  <c:v>#N/A</c:v>
                </c:pt>
                <c:pt idx="9">
                  <c:v>#N/A</c:v>
                </c:pt>
                <c:pt idx="10">
                  <c:v>994</c:v>
                </c:pt>
                <c:pt idx="11">
                  <c:v>#N/A</c:v>
                </c:pt>
                <c:pt idx="12">
                  <c:v>#N/A</c:v>
                </c:pt>
                <c:pt idx="13">
                  <c:v>961</c:v>
                </c:pt>
                <c:pt idx="14">
                  <c:v>#N/A</c:v>
                </c:pt>
              </c:numCache>
            </c:numRef>
          </c:val>
          <c:smooth val="0"/>
          <c:extLst>
            <c:ext xmlns:c16="http://schemas.microsoft.com/office/drawing/2014/chart" uri="{C3380CC4-5D6E-409C-BE32-E72D297353CC}">
              <c16:uniqueId val="{00000008-AD14-4891-B074-DC8D24D6EC3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24583</c:v>
                </c:pt>
                <c:pt idx="5">
                  <c:v>24100</c:v>
                </c:pt>
                <c:pt idx="8">
                  <c:v>23513</c:v>
                </c:pt>
                <c:pt idx="11">
                  <c:v>23090</c:v>
                </c:pt>
                <c:pt idx="14">
                  <c:v>23485</c:v>
                </c:pt>
              </c:numCache>
            </c:numRef>
          </c:val>
          <c:extLst>
            <c:ext xmlns:c16="http://schemas.microsoft.com/office/drawing/2014/chart" uri="{C3380CC4-5D6E-409C-BE32-E72D297353CC}">
              <c16:uniqueId val="{00000000-0D01-441C-A3FB-D8FEB25DA4A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917</c:v>
                </c:pt>
                <c:pt idx="5">
                  <c:v>729</c:v>
                </c:pt>
                <c:pt idx="8">
                  <c:v>569</c:v>
                </c:pt>
                <c:pt idx="11">
                  <c:v>411</c:v>
                </c:pt>
                <c:pt idx="14">
                  <c:v>340</c:v>
                </c:pt>
              </c:numCache>
            </c:numRef>
          </c:val>
          <c:extLst>
            <c:ext xmlns:c16="http://schemas.microsoft.com/office/drawing/2014/chart" uri="{C3380CC4-5D6E-409C-BE32-E72D297353CC}">
              <c16:uniqueId val="{00000001-0D01-441C-A3FB-D8FEB25DA4A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11421</c:v>
                </c:pt>
                <c:pt idx="5">
                  <c:v>11959</c:v>
                </c:pt>
                <c:pt idx="8">
                  <c:v>11831</c:v>
                </c:pt>
                <c:pt idx="11">
                  <c:v>10107</c:v>
                </c:pt>
                <c:pt idx="14">
                  <c:v>10070</c:v>
                </c:pt>
              </c:numCache>
            </c:numRef>
          </c:val>
          <c:extLst>
            <c:ext xmlns:c16="http://schemas.microsoft.com/office/drawing/2014/chart" uri="{C3380CC4-5D6E-409C-BE32-E72D297353CC}">
              <c16:uniqueId val="{00000002-0D01-441C-A3FB-D8FEB25DA4A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01-441C-A3FB-D8FEB25DA4A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01-441C-A3FB-D8FEB25DA4A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7</c:v>
                </c:pt>
                <c:pt idx="3">
                  <c:v>0</c:v>
                </c:pt>
                <c:pt idx="6">
                  <c:v>6</c:v>
                </c:pt>
                <c:pt idx="9">
                  <c:v>0</c:v>
                </c:pt>
                <c:pt idx="12">
                  <c:v>0</c:v>
                </c:pt>
              </c:numCache>
            </c:numRef>
          </c:val>
          <c:extLst>
            <c:ext xmlns:c16="http://schemas.microsoft.com/office/drawing/2014/chart" uri="{C3380CC4-5D6E-409C-BE32-E72D297353CC}">
              <c16:uniqueId val="{00000005-0D01-441C-A3FB-D8FEB25DA4A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4892</c:v>
                </c:pt>
                <c:pt idx="3">
                  <c:v>4905</c:v>
                </c:pt>
                <c:pt idx="6">
                  <c:v>4873</c:v>
                </c:pt>
                <c:pt idx="9">
                  <c:v>4831</c:v>
                </c:pt>
                <c:pt idx="12">
                  <c:v>4776</c:v>
                </c:pt>
              </c:numCache>
            </c:numRef>
          </c:val>
          <c:extLst>
            <c:ext xmlns:c16="http://schemas.microsoft.com/office/drawing/2014/chart" uri="{C3380CC4-5D6E-409C-BE32-E72D297353CC}">
              <c16:uniqueId val="{00000006-0D01-441C-A3FB-D8FEB25DA4A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75</c:v>
                </c:pt>
                <c:pt idx="9">
                  <c:v>75</c:v>
                </c:pt>
                <c:pt idx="12">
                  <c:v>0</c:v>
                </c:pt>
              </c:numCache>
            </c:numRef>
          </c:val>
          <c:extLst>
            <c:ext xmlns:c16="http://schemas.microsoft.com/office/drawing/2014/chart" uri="{C3380CC4-5D6E-409C-BE32-E72D297353CC}">
              <c16:uniqueId val="{00000007-0D01-441C-A3FB-D8FEB25DA4A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8203</c:v>
                </c:pt>
                <c:pt idx="3">
                  <c:v>7751</c:v>
                </c:pt>
                <c:pt idx="6">
                  <c:v>7516</c:v>
                </c:pt>
                <c:pt idx="9">
                  <c:v>7155</c:v>
                </c:pt>
                <c:pt idx="12">
                  <c:v>7073</c:v>
                </c:pt>
              </c:numCache>
            </c:numRef>
          </c:val>
          <c:extLst>
            <c:ext xmlns:c16="http://schemas.microsoft.com/office/drawing/2014/chart" uri="{C3380CC4-5D6E-409C-BE32-E72D297353CC}">
              <c16:uniqueId val="{00000008-0D01-441C-A3FB-D8FEB25DA4A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D01-441C-A3FB-D8FEB25DA4A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26357</c:v>
                </c:pt>
                <c:pt idx="3">
                  <c:v>25872</c:v>
                </c:pt>
                <c:pt idx="6">
                  <c:v>25036</c:v>
                </c:pt>
                <c:pt idx="9">
                  <c:v>24387</c:v>
                </c:pt>
                <c:pt idx="12">
                  <c:v>24845</c:v>
                </c:pt>
              </c:numCache>
            </c:numRef>
          </c:val>
          <c:extLst>
            <c:ext xmlns:c16="http://schemas.microsoft.com/office/drawing/2014/chart" uri="{C3380CC4-5D6E-409C-BE32-E72D297353CC}">
              <c16:uniqueId val="{0000000A-0D01-441C-A3FB-D8FEB25DA4A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2538</c:v>
                </c:pt>
                <c:pt idx="2">
                  <c:v>#N/A</c:v>
                </c:pt>
                <c:pt idx="3">
                  <c:v>#N/A</c:v>
                </c:pt>
                <c:pt idx="4">
                  <c:v>1739</c:v>
                </c:pt>
                <c:pt idx="5">
                  <c:v>#N/A</c:v>
                </c:pt>
                <c:pt idx="6">
                  <c:v>#N/A</c:v>
                </c:pt>
                <c:pt idx="7">
                  <c:v>1591</c:v>
                </c:pt>
                <c:pt idx="8">
                  <c:v>#N/A</c:v>
                </c:pt>
                <c:pt idx="9">
                  <c:v>#N/A</c:v>
                </c:pt>
                <c:pt idx="10">
                  <c:v>2840</c:v>
                </c:pt>
                <c:pt idx="11">
                  <c:v>#N/A</c:v>
                </c:pt>
                <c:pt idx="12">
                  <c:v>#N/A</c:v>
                </c:pt>
                <c:pt idx="13">
                  <c:v>2799</c:v>
                </c:pt>
                <c:pt idx="14">
                  <c:v>#N/A</c:v>
                </c:pt>
              </c:numCache>
            </c:numRef>
          </c:val>
          <c:smooth val="0"/>
          <c:extLst>
            <c:ext xmlns:c16="http://schemas.microsoft.com/office/drawing/2014/chart" uri="{C3380CC4-5D6E-409C-BE32-E72D297353CC}">
              <c16:uniqueId val="{0000000B-0D01-441C-A3FB-D8FEB25DA4A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5588</c:v>
                </c:pt>
                <c:pt idx="1">
                  <c:v>4251</c:v>
                </c:pt>
                <c:pt idx="2">
                  <c:v>4193</c:v>
                </c:pt>
              </c:numCache>
            </c:numRef>
          </c:val>
          <c:extLst>
            <c:ext xmlns:c16="http://schemas.microsoft.com/office/drawing/2014/chart" uri="{C3380CC4-5D6E-409C-BE32-E72D297353CC}">
              <c16:uniqueId val="{00000000-D146-4C18-824D-E91B5EFCAAF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1814</c:v>
                </c:pt>
                <c:pt idx="1">
                  <c:v>1528</c:v>
                </c:pt>
                <c:pt idx="2">
                  <c:v>1537</c:v>
                </c:pt>
              </c:numCache>
            </c:numRef>
          </c:val>
          <c:extLst>
            <c:ext xmlns:c16="http://schemas.microsoft.com/office/drawing/2014/chart" uri="{C3380CC4-5D6E-409C-BE32-E72D297353CC}">
              <c16:uniqueId val="{00000001-D146-4C18-824D-E91B5EFCAAF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3541</c:v>
                </c:pt>
                <c:pt idx="1">
                  <c:v>3358</c:v>
                </c:pt>
                <c:pt idx="2">
                  <c:v>3318</c:v>
                </c:pt>
              </c:numCache>
            </c:numRef>
          </c:val>
          <c:extLst>
            <c:ext xmlns:c16="http://schemas.microsoft.com/office/drawing/2014/chart" uri="{C3380CC4-5D6E-409C-BE32-E72D297353CC}">
              <c16:uniqueId val="{00000002-D146-4C18-824D-E91B5EFCAAF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{A7974344-4579-48C5-BBE9-A6D6772EA71D}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F198-4827-B935-673B77DBE00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{3AC41BE1-FF6B-47CC-958E-DC1E874F927F}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98-4827-B935-673B77DBE00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{D1946569-CAB7-4704-8F38-E6EEF96533BA}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98-4827-B935-673B77DBE00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{A3B3A9DC-28E4-4A1E-9F35-AC10C5DA3880}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98-4827-B935-673B77DBE00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{DE2E262A-9AA1-47F2-8AF9-8C0534479DB3}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98-4827-B935-673B77DBE00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{8A19C727-A29C-4FE1-8BF3-CFD8608AF904}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F198-4827-B935-673B77DBE00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{5BC9153F-7180-4370-BF76-9BA5EFAE6D10}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F198-4827-B935-673B77DBE00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{381C60DA-5E67-423B-A9E8-5469D961BA27}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F198-4827-B935-673B77DBE00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{EE90F073-6FE9-4A4A-8B32-F7BA55F8C6EB}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F198-4827-B935-673B77DBE0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c:v>
                </c:pt>
                <c:pt idx="8">
                  <c:v>57.5</c:v>
                </c:pt>
                <c:pt idx="16">
                  <c:v>59.1</c:v>
                </c:pt>
                <c:pt idx="24">
                  <c:v>60.6</c:v>
                </c:pt>
                <c:pt idx="32">
                  <c:v>61.8</c:v>
                </c:pt>
              </c:numCache>
            </c:numRef>
          </c:xVal>
          <c:yVal>
            <c:numRef>
              <c:f>公会計指標分析・財政指標組合せ分析表!$BP$51:$DC$51</c:f>
              <c:numCache>
                <c:formatCode>#,##0.0;"▲ "#,##0.0</c:formatCode>
                <c:ptCount val="40"/>
                <c:pt idx="0">
                  <c:v>21.4</c:v>
                </c:pt>
                <c:pt idx="8">
                  <c:v>15.1</c:v>
                </c:pt>
                <c:pt idx="16">
                  <c:v>14.2</c:v>
                </c:pt>
                <c:pt idx="24">
                  <c:v>25.8</c:v>
                </c:pt>
                <c:pt idx="32">
                  <c:v>24.9</c:v>
                </c:pt>
              </c:numCache>
            </c:numRef>
          </c:yVal>
          <c:smooth val="0"/>
          <c:extLst>
            <c:ext xmlns:c16="http://schemas.microsoft.com/office/drawing/2014/chart" uri="{C3380CC4-5D6E-409C-BE32-E72D297353CC}">
              <c16:uniqueId val="{00000009-F198-4827-B935-673B77DBE00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{632E934C-8CBA-4F84-8078-9F48F21EE76B}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F198-4827-B935-673B77DBE00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{F073BA8C-7F94-49A3-8345-56014726EEBD}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98-4827-B935-673B77DBE00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{26C5084A-008D-4174-BB4B-051E6772255C}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98-4827-B935-673B77DBE00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{D8F29932-96FC-4D3D-BDFD-3F05C5566512}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98-4827-B935-673B77DBE00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{B409D54E-2299-4127-BE24-B2788018183B}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98-4827-B935-673B77DBE00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{1BF2EC53-D208-4919-AB4A-AD7C6902187D}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F198-4827-B935-673B77DBE002}"/>
                </c:ext>
              </c:extLst>
            </c:dLbl>
            <c:dLbl>
              <c:idx val="16"/>
              <c:layout>
                <c:manualLayout>
                  <c:x val="-2.795875836509399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{15B612D8-69D6-4555-B3E0-E41D7EC9EC4F}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F198-4827-B935-673B77DBE002}"/>
                </c:ext>
              </c:extLst>
            </c:dLbl>
            <c:dLbl>
              <c:idx val="24"/>
              <c:layout>
                <c:manualLayout>
                  <c:x val="-3.6202192754712606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{BDBE7DB8-72EB-47BA-B309-366B0917A47C}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F198-4827-B935-673B77DBE00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{DC94CEE9-E94F-4130-816D-839B4EC0C65A}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F198-4827-B935-673B77DBE0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F198-4827-B935-673B77DBE002}"/>
            </c:ext>
          </c:extLst>
        </c:ser>
        <c:dLbls>
          <c:showLegendKey val="0"/>
          <c:showVal val="1"/>
          <c:showCatName val="0"/>
          <c:showSerName val="0"/>
          <c:showPercent val="0"/>
          <c:showBubbleSize val="0"/>
        </c:dLbls>
        <c:axId val="46179840"/>
        <c:axId val="46181760"/>
      </c:scatterChart>
      <c:valAx>
        <c:axId val="46179840"/>
        <c:scaling>
          <c:orientation val="maxMin"/>
          <c:max val="64"/>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{BE4331ED-1F2B-4BC2-82D0-0B04DC067FB3}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529-4ED1-9C24-52080E181A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{88EC3DEB-A4A2-4C62-9D99-0FDEE62D0513}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29-4ED1-9C24-52080E181A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{3652AF92-386E-4AEE-BAE7-F3E3AA1125BF}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29-4ED1-9C24-52080E181A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{5B229875-1B3A-4740-9888-4FB6C51D046E}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29-4ED1-9C24-52080E181A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{F322394C-BB95-4B2C-A8CA-FBC150A2495F}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29-4ED1-9C24-52080E181AE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{234C28F2-65D0-481B-B8A3-5FE0C836683D}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529-4ED1-9C24-52080E181AE1}"/>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{F805FDE9-7EF1-448A-9A36-0CD730488303}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529-4ED1-9C24-52080E181AE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{F8D0F717-66C0-4D6D-805B-AF8DB12DF8EE}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529-4ED1-9C24-52080E181AE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{BBC64BA8-FF00-429A-9A55-27F7D393522E}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529-4ED1-9C24-52080E181A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7.5</c:v>
                </c:pt>
                <c:pt idx="16">
                  <c:v>8.1</c:v>
                </c:pt>
                <c:pt idx="24">
                  <c:v>8.6</c:v>
                </c:pt>
                <c:pt idx="32">
                  <c:v>8.9</c:v>
                </c:pt>
              </c:numCache>
            </c:numRef>
          </c:xVal>
          <c:yVal>
            <c:numRef>
              <c:f>公会計指標分析・財政指標組合せ分析表!$BP$73:$DC$73</c:f>
              <c:numCache>
                <c:formatCode>#,##0.0;"▲ "#,##0.0</c:formatCode>
                <c:ptCount val="40"/>
                <c:pt idx="0">
                  <c:v>21.4</c:v>
                </c:pt>
                <c:pt idx="8">
                  <c:v>15.1</c:v>
                </c:pt>
                <c:pt idx="16">
                  <c:v>14.2</c:v>
                </c:pt>
                <c:pt idx="24">
                  <c:v>25.8</c:v>
                </c:pt>
                <c:pt idx="32">
                  <c:v>24.9</c:v>
                </c:pt>
              </c:numCache>
            </c:numRef>
          </c:yVal>
          <c:smooth val="0"/>
          <c:extLst>
            <c:ext xmlns:c16="http://schemas.microsoft.com/office/drawing/2014/chart" uri="{C3380CC4-5D6E-409C-BE32-E72D297353CC}">
              <c16:uniqueId val="{00000009-C529-4ED1-9C24-52080E181AE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{73AC97C4-D5E8-4322-B36F-B805DC103DE1}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529-4ED1-9C24-52080E181AE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{59715784-0894-47A2-B59E-E1E9796BBB58}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29-4ED1-9C24-52080E181A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{35AC7B03-3B6A-4116-B675-07B7D0C71BB9}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29-4ED1-9C24-52080E181A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{E63F1537-8DE7-49CD-B336-BB2EB4743929}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29-4ED1-9C24-52080E181A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{C0153D2C-1AB3-4234-BA12-30A98BBC4DE2}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29-4ED1-9C24-52080E181AE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{00ECA748-7097-4D40-9A12-7226A59B0845}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529-4ED1-9C24-52080E181AE1}"/>
                </c:ext>
              </c:extLst>
            </c:dLbl>
            <c:dLbl>
              <c:idx val="16"/>
              <c:layout>
                <c:manualLayout>
                  <c:x val="-3.450239043733171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{02B57A00-75B6-4783-BEA2-99955579CFE3}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529-4ED1-9C24-52080E181AE1}"/>
                </c:ext>
              </c:extLst>
            </c:dLbl>
            <c:dLbl>
              <c:idx val="24"/>
              <c:layout>
                <c:manualLayout>
                  <c:x val="-2.87659439068545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{0BC5361E-B683-4A30-B42E-A3233478B7F6}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529-4ED1-9C24-52080E181AE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{AA5D39AA-3D7C-425E-9EB8-192EC3B0EF13}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529-4ED1-9C24-52080E181A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C529-4ED1-9C24-52080E181AE1}"/>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茨城県常陸大宮市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町村合併における重点施策である常陸大宮済生会病院建設事業に係る合併特例事業債発行の影響により元利償還金が増加したことを受け（平成</a:t>
          </a:r>
          <a:r>
            <a:rPr kumimoji="1" lang="en-US" altLang="ja-JP" sz="1200">
              <a:latin typeface="ＭＳ ゴシック" pitchFamily="49" charset="-128"/>
              <a:ea typeface="ＭＳ ゴシック" pitchFamily="49" charset="-128"/>
            </a:rPr>
            <a:t>21</a:t>
          </a:r>
          <a:r>
            <a:rPr kumimoji="1" lang="ja-JP" altLang="en-US" sz="1200">
              <a:latin typeface="ＭＳ ゴシック" pitchFamily="49" charset="-128"/>
              <a:ea typeface="ＭＳ ゴシック" pitchFamily="49" charset="-128"/>
            </a:rPr>
            <a:t>年度がピーク</a:t>
          </a:r>
          <a:r>
            <a:rPr kumimoji="1" lang="en-US" altLang="ja-JP" sz="1200">
              <a:latin typeface="ＭＳ ゴシック" pitchFamily="49" charset="-128"/>
              <a:ea typeface="ＭＳ ゴシック" pitchFamily="49" charset="-128"/>
            </a:rPr>
            <a:t>3,500</a:t>
          </a:r>
          <a:r>
            <a:rPr kumimoji="1" lang="ja-JP" altLang="en-US" sz="1200">
              <a:latin typeface="ＭＳ ゴシック" pitchFamily="49" charset="-128"/>
              <a:ea typeface="ＭＳ ゴシック" pitchFamily="49" charset="-128"/>
            </a:rPr>
            <a:t>百万円），平成</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年度からは地方債借入を元金償還以下として取り組んできたことから元利償還金は年々減少傾向にある。しかしながら，平成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年度以降，道の駅整備事業や小中学校の耐震化事業といった町村合併における重点施策である大規模事業に係る地方債の償還が開始した影響により，平成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年度には前年比</a:t>
          </a:r>
          <a:r>
            <a:rPr kumimoji="1" lang="en-US" altLang="ja-JP" sz="1200">
              <a:latin typeface="ＭＳ ゴシック" pitchFamily="49" charset="-128"/>
              <a:ea typeface="ＭＳ ゴシック" pitchFamily="49" charset="-128"/>
            </a:rPr>
            <a:t>302</a:t>
          </a:r>
          <a:r>
            <a:rPr kumimoji="1" lang="ja-JP" altLang="en-US" sz="1200">
              <a:latin typeface="ＭＳ ゴシック" pitchFamily="49" charset="-128"/>
              <a:ea typeface="ＭＳ ゴシック" pitchFamily="49" charset="-128"/>
            </a:rPr>
            <a:t>百万円増の</a:t>
          </a:r>
          <a:r>
            <a:rPr kumimoji="1" lang="en-US" altLang="ja-JP" sz="1200">
              <a:latin typeface="ＭＳ ゴシック" pitchFamily="49" charset="-128"/>
              <a:ea typeface="ＭＳ ゴシック" pitchFamily="49" charset="-128"/>
            </a:rPr>
            <a:t>2,940</a:t>
          </a:r>
          <a:r>
            <a:rPr kumimoji="1" lang="ja-JP" altLang="en-US" sz="1200">
              <a:latin typeface="ＭＳ ゴシック" pitchFamily="49" charset="-128"/>
              <a:ea typeface="ＭＳ ゴシック" pitchFamily="49" charset="-128"/>
            </a:rPr>
            <a:t>百万円となり，令和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年度についても</a:t>
          </a:r>
          <a:r>
            <a:rPr kumimoji="1" lang="en-US" altLang="ja-JP" sz="1200">
              <a:latin typeface="ＭＳ ゴシック" pitchFamily="49" charset="-128"/>
              <a:ea typeface="ＭＳ ゴシック" pitchFamily="49" charset="-128"/>
            </a:rPr>
            <a:t>2,814</a:t>
          </a:r>
          <a:r>
            <a:rPr kumimoji="1" lang="ja-JP" altLang="en-US" sz="1200">
              <a:latin typeface="ＭＳ ゴシック" pitchFamily="49" charset="-128"/>
              <a:ea typeface="ＭＳ ゴシック" pitchFamily="49" charset="-128"/>
            </a:rPr>
            <a:t>百万円と依然高額となっている。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今後も地方債発行の抑制を図るとともに，交付税算入率の高い事業債を優先的に借り入れるなど，健全な財政運営に努めていく。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茨城県常陸大宮市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退職手当負担見込額では，定員適正化計画に基づき職員数を抑制していることなどから</a:t>
          </a:r>
          <a:r>
            <a:rPr kumimoji="1" lang="en-US" altLang="ja-JP" sz="1400" baseline="0">
              <a:latin typeface="ＭＳ ゴシック" pitchFamily="49" charset="-128"/>
              <a:ea typeface="ＭＳ ゴシック" pitchFamily="49" charset="-128"/>
            </a:rPr>
            <a:t>55</a:t>
          </a:r>
          <a:r>
            <a:rPr kumimoji="1" lang="ja-JP" altLang="en-US" sz="1400" baseline="0">
              <a:latin typeface="ＭＳ ゴシック" pitchFamily="49" charset="-128"/>
              <a:ea typeface="ＭＳ ゴシック" pitchFamily="49" charset="-128"/>
            </a:rPr>
            <a:t>百万円の減となった。地方債現在高については，平成</a:t>
          </a:r>
          <a:r>
            <a:rPr kumimoji="1" lang="en-US" altLang="ja-JP" sz="1400" baseline="0">
              <a:latin typeface="ＭＳ ゴシック" pitchFamily="49" charset="-128"/>
              <a:ea typeface="ＭＳ ゴシック" pitchFamily="49" charset="-128"/>
            </a:rPr>
            <a:t>19</a:t>
          </a:r>
          <a:r>
            <a:rPr kumimoji="1" lang="ja-JP" altLang="en-US" sz="1400" baseline="0">
              <a:latin typeface="ＭＳ ゴシック" pitchFamily="49" charset="-128"/>
              <a:ea typeface="ＭＳ ゴシック" pitchFamily="49" charset="-128"/>
            </a:rPr>
            <a:t>年度以降地方債の発行抑制に取り組んでおり，公営企業債等繰入見込額では前年比</a:t>
          </a:r>
          <a:r>
            <a:rPr kumimoji="1" lang="en-US" altLang="ja-JP" sz="1400" baseline="0">
              <a:latin typeface="ＭＳ ゴシック" pitchFamily="49" charset="-128"/>
              <a:ea typeface="ＭＳ ゴシック" pitchFamily="49" charset="-128"/>
            </a:rPr>
            <a:t>82</a:t>
          </a:r>
          <a:r>
            <a:rPr kumimoji="1" lang="ja-JP" altLang="en-US" sz="1400" baseline="0">
              <a:latin typeface="ＭＳ ゴシック" pitchFamily="49" charset="-128"/>
              <a:ea typeface="ＭＳ ゴシック" pitchFamily="49" charset="-128"/>
            </a:rPr>
            <a:t>百万円減となったが，一般会計等では令和元年東日本台風対応に係る地方債の増により</a:t>
          </a:r>
          <a:r>
            <a:rPr kumimoji="1" lang="en-US" altLang="ja-JP" sz="1400" baseline="0">
              <a:latin typeface="ＭＳ ゴシック" pitchFamily="49" charset="-128"/>
              <a:ea typeface="ＭＳ ゴシック" pitchFamily="49" charset="-128"/>
            </a:rPr>
            <a:t>458</a:t>
          </a:r>
          <a:r>
            <a:rPr kumimoji="1" lang="ja-JP" altLang="en-US" sz="1400" baseline="0">
              <a:latin typeface="ＭＳ ゴシック" pitchFamily="49" charset="-128"/>
              <a:ea typeface="ＭＳ ゴシック" pitchFamily="49" charset="-128"/>
            </a:rPr>
            <a:t>百万円の増となり，将来負担額についても合計で</a:t>
          </a:r>
          <a:r>
            <a:rPr kumimoji="1" lang="en-US" altLang="ja-JP" sz="1400" baseline="0">
              <a:latin typeface="ＭＳ ゴシック" pitchFamily="49" charset="-128"/>
              <a:ea typeface="ＭＳ ゴシック" pitchFamily="49" charset="-128"/>
            </a:rPr>
            <a:t>246</a:t>
          </a:r>
          <a:r>
            <a:rPr kumimoji="1" lang="ja-JP" altLang="en-US" sz="1400" baseline="0">
              <a:latin typeface="ＭＳ ゴシック" pitchFamily="49" charset="-128"/>
              <a:ea typeface="ＭＳ ゴシック" pitchFamily="49" charset="-128"/>
            </a:rPr>
            <a:t>百万円の増となった。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しかしながら，充当可能財源等については，基準財政需要額算入見込額の増などにより，合計で</a:t>
          </a:r>
          <a:r>
            <a:rPr kumimoji="1" lang="en-US" altLang="ja-JP" sz="1400" baseline="0">
              <a:latin typeface="ＭＳ ゴシック" pitchFamily="49" charset="-128"/>
              <a:ea typeface="ＭＳ ゴシック" pitchFamily="49" charset="-128"/>
            </a:rPr>
            <a:t>287</a:t>
          </a:r>
          <a:r>
            <a:rPr kumimoji="1" lang="ja-JP" altLang="en-US" sz="1400" baseline="0">
              <a:latin typeface="ＭＳ ゴシック" pitchFamily="49" charset="-128"/>
              <a:ea typeface="ＭＳ ゴシック" pitchFamily="49" charset="-128"/>
            </a:rPr>
            <a:t>百万円の増となったことから，将来負担比率の分子が</a:t>
          </a:r>
          <a:r>
            <a:rPr kumimoji="1" lang="en-US" altLang="ja-JP" sz="1400" baseline="0">
              <a:latin typeface="ＭＳ ゴシック" pitchFamily="49" charset="-128"/>
              <a:ea typeface="ＭＳ ゴシック" pitchFamily="49" charset="-128"/>
            </a:rPr>
            <a:t>41</a:t>
          </a:r>
          <a:r>
            <a:rPr kumimoji="1" lang="ja-JP" altLang="en-US" sz="1400" baseline="0">
              <a:latin typeface="ＭＳ ゴシック" pitchFamily="49" charset="-128"/>
              <a:ea typeface="ＭＳ ゴシック" pitchFamily="49" charset="-128"/>
            </a:rPr>
            <a:t>百万円の減となった。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今後は引き続き地方債借入の抑制を図るなど，健全な財政運営に努めていく。</a:t>
          </a:r>
          <a:endParaRPr kumimoji="1" lang="en-US" altLang="ja-JP" sz="1400" baseline="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茨城県常陸大宮市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これは減債基金で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百万円の増となるも，財政調整基金で新型ｺﾛﾅｳｲﾙｽ感染症対策に係る経費の増などにより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百万円の減，地域創生基金で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えによる特例措置が令和元年度で終了し，今後市税の伸びが維持できない中，多様化する行政サービスに対応しながら，市総合計画に基づいた事業を着実に実施していかなければならない状況である。このような中，財源となる基金の活用は不可欠なものであるため，今後も積立，取崩を計画的に行っていく必要があ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・地域創生基金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常陸大宮市創生総合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戦略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に基づき，地域の特性を生かした魅力と活力のある元気なふるさとづくり及び地域をつなぎ安心して暮らし続けられる拠点づくりを柱とする地域創生を推進するための基金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・都市施設等整備事業基金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条に規定する都市施設及び地方自治法第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乗第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項に規定する行政財産に係る施設の整備を目的とする事業の効率的な推進を図るための基金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令和２年度は地域創生基金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百万円を取り崩し，各支所庁舎整備事業等の財源としたこと等により特定目的基金残高は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・地域創生基金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今後も地域創生まちづくり事業や支所庁舎等を含めた地域の交流拠点整備等に充当予定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・都市施設等整備事業基金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今後は常陸大宮駅周辺整備事業等に充当予定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令和２年度は決算余剰金として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百万円を積み立てたものの，新型コロナウイルス感染症対策経費等の財源として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百万円の取り崩しを行ったことから，財政調整基金残高は前年度より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えによる特例措置が令和元年度で終了したため，今後市税の伸びが維持できない中，多様化する行政サービスへの対応しながら，市総合計画に基づいた事業を着実に実施していかなければならない状況にあり，，財政調整基金残高は，今後減少していく見込みである。行政サービスや事業の見直しを行い，計画的な財政規模の圧縮を図っていかなければならない状況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令和２年度は，大規模事業元金償還に伴う公債費の財源として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百万円を取り崩したものの，令和元年東日本台風に係る地方債の後年度償還に備えるため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百万円を積みたてたことから，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町村合併における重点施策である常陸大宮済生会病院建設事業に約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百万円，道の駅整備に約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百万円，第二中学校整備に約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百万円の合併特例事業債を発行したことで多額の市債残高を抱えておりその償還が財政を圧迫している。平成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年度からは地方債借入を元金償還以下として取り組んできたことから市債残高は年々減少傾向にあるが，平成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数年は大規模事業の元金償還開始の影響により交際費の増が見込まれ，また，今後も災害復旧事業や防災行政無線デジタル化整備事業，学校給食センター整備事業，常陸大宮駅周辺整備事業等で多額の元金償還開始が見込まれている。今後は，その償還に充てるために減債基金を計画的に取り崩していく必要があり基金残高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茨城県常陸大宮市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40,590
40,275
348.45
31,500,561
30,194,890
1,097,662
13,645,127
24,844,976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a:t>
          </a:r>
          <a:r>
            <a:rPr kumimoji="1" lang="en-US" altLang="ja-JP" sz="1100">
              <a:latin typeface="ＭＳ Ｐゴシック" panose="020B0600070205080204" pitchFamily="50" charset="-128"/>
              <a:ea typeface="ＭＳ Ｐゴシック" panose="020B0600070205080204" pitchFamily="50" charset="-128"/>
            </a:rPr>
            <a:t>61.8</a:t>
          </a:r>
          <a:r>
            <a:rPr kumimoji="1" lang="ja-JP" altLang="en-US" sz="1100">
              <a:latin typeface="ＭＳ Ｐゴシック" panose="020B0600070205080204" pitchFamily="50" charset="-128"/>
              <a:ea typeface="ＭＳ Ｐゴシック" panose="020B0600070205080204" pitchFamily="50" charset="-128"/>
            </a:rPr>
            <a:t>％については、類似団体平均値より</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ポイント低い水準にあるが、前年度より</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ポイント増となり上昇傾向にある。これは、幼稚園や保育所、公民館等の公共施設の老朽化によるものである。市の公共施設総合管理計画（</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年度作成）においては、計画期間</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年間における数値目標を、延床面積の総量を</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割削減と設定しており、施設保有総量の削減、長寿命化等の対策を行うことで維持管理コストの縮減に努めていく。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21516" y="64435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206240" y="5234051"/>
          <a:ext cx="1270" cy="109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258945" y="633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119245" y="632790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258945" y="501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119245" y="523405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258945" y="5681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157345" y="5702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3537585" y="56597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2867025" y="565543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196465" y="56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525905" y="56052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61087</xdr:rowOff>
    </xdr:from>
    <xdr:to>
      <xdr:col>23</xdr:col>
      <xdr:colOff>136525</xdr:colOff>
      <xdr:row>29</xdr:row>
      <xdr:rowOff>162687</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157345" y="567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83964</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258945" y="553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35179</xdr:rowOff>
    </xdr:from>
    <xdr:to>
      <xdr:col>19</xdr:col>
      <xdr:colOff>187325</xdr:colOff>
      <xdr:row>29</xdr:row>
      <xdr:rowOff>136779</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3537585" y="56511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85979</xdr:rowOff>
    </xdr:from>
    <xdr:to>
      <xdr:col>23</xdr:col>
      <xdr:colOff>85725</xdr:colOff>
      <xdr:row>29</xdr:row>
      <xdr:rowOff>111887</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3588385" y="5701919"/>
          <a:ext cx="61976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2794</xdr:rowOff>
    </xdr:from>
    <xdr:to>
      <xdr:col>15</xdr:col>
      <xdr:colOff>187325</xdr:colOff>
      <xdr:row>29</xdr:row>
      <xdr:rowOff>104394</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2867025" y="56187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53594</xdr:rowOff>
    </xdr:from>
    <xdr:to>
      <xdr:col>19</xdr:col>
      <xdr:colOff>136525</xdr:colOff>
      <xdr:row>29</xdr:row>
      <xdr:rowOff>85979</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2917825" y="5669534"/>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139700</xdr:rowOff>
    </xdr:from>
    <xdr:to>
      <xdr:col>11</xdr:col>
      <xdr:colOff>187325</xdr:colOff>
      <xdr:row>29</xdr:row>
      <xdr:rowOff>69850</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196465" y="5588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19050</xdr:rowOff>
    </xdr:from>
    <xdr:to>
      <xdr:col>15</xdr:col>
      <xdr:colOff>136525</xdr:colOff>
      <xdr:row>29</xdr:row>
      <xdr:rowOff>53594</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247265" y="5634990"/>
          <a:ext cx="67056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107315</xdr:rowOff>
    </xdr:from>
    <xdr:to>
      <xdr:col>7</xdr:col>
      <xdr:colOff>187325</xdr:colOff>
      <xdr:row>29</xdr:row>
      <xdr:rowOff>37465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525905" y="55556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158115</xdr:rowOff>
    </xdr:from>
    <xdr:to>
      <xdr:col>11</xdr:col>
      <xdr:colOff>136525</xdr:colOff>
      <xdr:row>29</xdr:row>
      <xdr:rowOff>19050</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1576705" y="5606415"/>
          <a:ext cx="670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136542</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395989" y="5752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2738129" y="5748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067569" y="5722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78249</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397009" y="5694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153306</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395989" y="543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120921</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2738129" y="5401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86377</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067569" y="536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53992</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397009" y="53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a:t>
          </a:r>
          <a:r>
            <a:rPr kumimoji="1" lang="en-US" altLang="ja-JP" sz="1100">
              <a:latin typeface="ＭＳ Ｐゴシック" panose="020B0600070205080204" pitchFamily="50" charset="-128"/>
              <a:ea typeface="ＭＳ Ｐゴシック" panose="020B0600070205080204" pitchFamily="50" charset="-128"/>
            </a:rPr>
            <a:t>593.7</a:t>
          </a:r>
          <a:r>
            <a:rPr kumimoji="1" lang="ja-JP" altLang="en-US" sz="1100">
              <a:latin typeface="ＭＳ Ｐゴシック" panose="020B0600070205080204" pitchFamily="50" charset="-128"/>
              <a:ea typeface="ＭＳ Ｐゴシック" panose="020B0600070205080204" pitchFamily="50" charset="-128"/>
            </a:rPr>
            <a:t>％については、前年度と比較して</a:t>
          </a:r>
          <a:r>
            <a:rPr kumimoji="1" lang="en-US" altLang="ja-JP" sz="1100">
              <a:latin typeface="ＭＳ Ｐゴシック" panose="020B0600070205080204" pitchFamily="50" charset="-128"/>
              <a:ea typeface="ＭＳ Ｐゴシック" panose="020B0600070205080204" pitchFamily="50" charset="-128"/>
            </a:rPr>
            <a:t>24.2</a:t>
          </a:r>
          <a:r>
            <a:rPr kumimoji="1" lang="ja-JP" altLang="en-US" sz="1100">
              <a:latin typeface="ＭＳ Ｐゴシック" panose="020B0600070205080204" pitchFamily="50" charset="-128"/>
              <a:ea typeface="ＭＳ Ｐゴシック" panose="020B0600070205080204" pitchFamily="50" charset="-128"/>
            </a:rPr>
            <a:t>ポイント減となり、類似団体平均値より</a:t>
          </a:r>
          <a:r>
            <a:rPr kumimoji="1" lang="en-US" altLang="ja-JP" sz="1100">
              <a:latin typeface="ＭＳ Ｐゴシック" panose="020B0600070205080204" pitchFamily="50" charset="-128"/>
              <a:ea typeface="ＭＳ Ｐゴシック" panose="020B0600070205080204" pitchFamily="50" charset="-128"/>
            </a:rPr>
            <a:t>73.7</a:t>
          </a:r>
          <a:r>
            <a:rPr kumimoji="1" lang="ja-JP" altLang="en-US" sz="1100">
              <a:latin typeface="ＭＳ Ｐゴシック" panose="020B0600070205080204" pitchFamily="50" charset="-128"/>
              <a:ea typeface="ＭＳ Ｐゴシック" panose="020B0600070205080204" pitchFamily="50" charset="-128"/>
            </a:rPr>
            <a:t>ポイント下回っている。これは、当該比率の分子（将来負担額</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充当可能財源）が充当可能財源の減により増となった一方で、分母の因子となる経常経費における一般財源の収支が前年度より増となったことが主な要因である。</a:t>
          </a:r>
        </a:p>
        <a:p>
          <a:r>
            <a:rPr kumimoji="1" lang="ja-JP" altLang="en-US" sz="1100">
              <a:latin typeface="ＭＳ Ｐゴシック" panose="020B0600070205080204" pitchFamily="50" charset="-128"/>
              <a:ea typeface="ＭＳ Ｐゴシック" panose="020B0600070205080204" pitchFamily="50" charset="-128"/>
            </a:rPr>
            <a:t>　地方債の借り入れについては、平成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年度予算編成から、借入額を償還元金以下とすることで発行の抑制に努めており、今後も継続していく。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9486041" y="656308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486041" y="626227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645528" y="50552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3027660" y="5341584"/>
          <a:ext cx="1269" cy="121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3080365" y="656397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2963525" y="65601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3080365" y="51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2963525" y="5341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131631</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3080365" y="5747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3001625" y="57691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2359005" y="581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1688445" y="579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1017885" y="57844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0347325" y="57630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77434</xdr:rowOff>
    </xdr:from>
    <xdr:to>
      <xdr:col>76</xdr:col>
      <xdr:colOff>73025</xdr:colOff>
      <xdr:row>30</xdr:row>
      <xdr:rowOff>7584</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3001625" y="56933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100311</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3080365" y="554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102314</xdr:rowOff>
    </xdr:from>
    <xdr:to>
      <xdr:col>72</xdr:col>
      <xdr:colOff>123825</xdr:colOff>
      <xdr:row>30</xdr:row>
      <xdr:rowOff>32464</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2359005" y="57182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128234</xdr:rowOff>
    </xdr:from>
    <xdr:to>
      <xdr:col>76</xdr:col>
      <xdr:colOff>22225</xdr:colOff>
      <xdr:row>29</xdr:row>
      <xdr:rowOff>153114</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2409805" y="5744174"/>
          <a:ext cx="619760" cy="2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51320</xdr:rowOff>
    </xdr:from>
    <xdr:to>
      <xdr:col>68</xdr:col>
      <xdr:colOff>123825</xdr:colOff>
      <xdr:row>29</xdr:row>
      <xdr:rowOff>152920</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1688445" y="566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102120</xdr:rowOff>
    </xdr:from>
    <xdr:to>
      <xdr:col>72</xdr:col>
      <xdr:colOff>73025</xdr:colOff>
      <xdr:row>29</xdr:row>
      <xdr:rowOff>153114</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1739245" y="5718060"/>
          <a:ext cx="670560" cy="5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45769</xdr:rowOff>
    </xdr:from>
    <xdr:to>
      <xdr:col>64</xdr:col>
      <xdr:colOff>123825</xdr:colOff>
      <xdr:row>29</xdr:row>
      <xdr:rowOff>147369</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1017885" y="566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96569</xdr:rowOff>
    </xdr:from>
    <xdr:to>
      <xdr:col>68</xdr:col>
      <xdr:colOff>73025</xdr:colOff>
      <xdr:row>29</xdr:row>
      <xdr:rowOff>102120</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1068685" y="5712509"/>
          <a:ext cx="67056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65713</xdr:rowOff>
    </xdr:from>
    <xdr:to>
      <xdr:col>60</xdr:col>
      <xdr:colOff>123825</xdr:colOff>
      <xdr:row>29</xdr:row>
      <xdr:rowOff>167313</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0347325" y="568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96569</xdr:rowOff>
    </xdr:from>
    <xdr:to>
      <xdr:col>64</xdr:col>
      <xdr:colOff>73025</xdr:colOff>
      <xdr:row>29</xdr:row>
      <xdr:rowOff>116513</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0398125" y="5712509"/>
          <a:ext cx="670560" cy="1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124036</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2185092" y="590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101006</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1527232" y="5884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89800</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0856672" y="5873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68416</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0186112" y="585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48991</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2185092" y="549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169447</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1527232" y="545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163896</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0856672" y="544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12390</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0186112" y="546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茨城県常陸大宮市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40,590
40,275
348.45
31,500,561
30,194,890
1,097,662
13,645,127
24,844,976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086225" y="5553075"/>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124960"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020820" y="7073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124960" y="533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020820" y="55530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12496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03606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312160" y="6315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51460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739900" y="6281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965200" y="62680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036060" y="636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17797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124960"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126365</xdr:rowOff>
    </xdr:from>
    <xdr:to>
      <xdr:col>20</xdr:col>
      <xdr:colOff>38100</xdr:colOff>
      <xdr:row>38</xdr:row>
      <xdr:rowOff>56515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312160" y="63290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5715</xdr:rowOff>
    </xdr:from>
    <xdr:to>
      <xdr:col>24</xdr:col>
      <xdr:colOff>63500</xdr:colOff>
      <xdr:row>38</xdr:row>
      <xdr:rowOff>45720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355340" y="6376035"/>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90170</xdr:rowOff>
    </xdr:from>
    <xdr:to>
      <xdr:col>15</xdr:col>
      <xdr:colOff>101600</xdr:colOff>
      <xdr:row>38</xdr:row>
      <xdr:rowOff>20320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514600" y="6292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140970</xdr:rowOff>
    </xdr:from>
    <xdr:to>
      <xdr:col>19</xdr:col>
      <xdr:colOff>177800</xdr:colOff>
      <xdr:row>38</xdr:row>
      <xdr:rowOff>5715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565400" y="634365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55880</xdr:rowOff>
    </xdr:from>
    <xdr:to>
      <xdr:col>10</xdr:col>
      <xdr:colOff>165100</xdr:colOff>
      <xdr:row>37</xdr:row>
      <xdr:rowOff>157480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7399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106680</xdr:rowOff>
    </xdr:from>
    <xdr:to>
      <xdr:col>15</xdr:col>
      <xdr:colOff>50800</xdr:colOff>
      <xdr:row>37</xdr:row>
      <xdr:rowOff>140970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790700" y="630936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23495</xdr:rowOff>
    </xdr:from>
    <xdr:to>
      <xdr:col>6</xdr:col>
      <xdr:colOff>38100</xdr:colOff>
      <xdr:row>37</xdr:row>
      <xdr:rowOff>125095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965200" y="62261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74295</xdr:rowOff>
    </xdr:from>
    <xdr:to>
      <xdr:col>10</xdr:col>
      <xdr:colOff>114300</xdr:colOff>
      <xdr:row>37</xdr:row>
      <xdr:rowOff>106680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008380" y="6276975"/>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59707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17056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38570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61100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83630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47642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17056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36847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38570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2557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61100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141622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83630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29992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9219565" y="5483156"/>
          <a:ext cx="0" cy="1570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9258300"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9154160" y="70539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9258300" y="526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9154160" y="5483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9258300" y="678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192260" y="68066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445500" y="6810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670800" y="68212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873240" y="6836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098540" y="68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28829</xdr:rowOff>
    </xdr:from>
    <xdr:to>
      <xdr:col>55</xdr:col>
      <xdr:colOff>50800</xdr:colOff>
      <xdr:row>39</xdr:row>
      <xdr:rowOff>130429</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192260" y="65667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51706</xdr:rowOff>
    </xdr:from>
    <xdr:ext cx="534377"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9258300"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86392</xdr:rowOff>
    </xdr:from>
    <xdr:to>
      <xdr:col>50</xdr:col>
      <xdr:colOff>165100</xdr:colOff>
      <xdr:row>40</xdr:row>
      <xdr:rowOff>16542</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445500" y="66243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79629</xdr:rowOff>
    </xdr:from>
    <xdr:to>
      <xdr:col>55</xdr:col>
      <xdr:colOff>0</xdr:colOff>
      <xdr:row>39</xdr:row>
      <xdr:rowOff>137192</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496300" y="6617589"/>
          <a:ext cx="723900" cy="5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95406</xdr:rowOff>
    </xdr:from>
    <xdr:to>
      <xdr:col>46</xdr:col>
      <xdr:colOff>38100</xdr:colOff>
      <xdr:row>40</xdr:row>
      <xdr:rowOff>25556</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670800" y="66333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137192</xdr:rowOff>
    </xdr:from>
    <xdr:to>
      <xdr:col>50</xdr:col>
      <xdr:colOff>114300</xdr:colOff>
      <xdr:row>39</xdr:row>
      <xdr:rowOff>146206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713980" y="6675152"/>
          <a:ext cx="78232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102526</xdr:rowOff>
    </xdr:from>
    <xdr:to>
      <xdr:col>41</xdr:col>
      <xdr:colOff>101600</xdr:colOff>
      <xdr:row>40</xdr:row>
      <xdr:rowOff>32676</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873240" y="66404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146206</xdr:rowOff>
    </xdr:from>
    <xdr:to>
      <xdr:col>45</xdr:col>
      <xdr:colOff>177800</xdr:colOff>
      <xdr:row>39</xdr:row>
      <xdr:rowOff>153326</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24040" y="6684166"/>
          <a:ext cx="789940" cy="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171083</xdr:rowOff>
    </xdr:from>
    <xdr:to>
      <xdr:col>36</xdr:col>
      <xdr:colOff>165100</xdr:colOff>
      <xdr:row>39</xdr:row>
      <xdr:rowOff>101233</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098540" y="65414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50433</xdr:rowOff>
    </xdr:from>
    <xdr:to>
      <xdr:col>41</xdr:col>
      <xdr:colOff>50800</xdr:colOff>
      <xdr:row>39</xdr:row>
      <xdr:rowOff>153326</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6149340" y="6588393"/>
          <a:ext cx="774700" cy="10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26557</xdr:rowOff>
    </xdr:from>
    <xdr:ext cx="534377"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8239271" y="689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36963</xdr:rowOff>
    </xdr:from>
    <xdr:ext cx="534377"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7477271" y="691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6702571" y="692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49057</xdr:rowOff>
    </xdr:from>
    <xdr:ext cx="534377"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5905011" y="692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33069</xdr:rowOff>
    </xdr:from>
    <xdr:ext cx="534377"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8239271" y="640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42083</xdr:rowOff>
    </xdr:from>
    <xdr:ext cx="534377"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7477271" y="641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49203</xdr:rowOff>
    </xdr:from>
    <xdr:ext cx="534377"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6702571" y="64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117760</xdr:rowOff>
    </xdr:from>
    <xdr:ext cx="534377"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5905011" y="632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086225" y="93345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12496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020820" y="10862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124960" y="91135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020820" y="933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124960" y="10382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03606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312160" y="103828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514600" y="10367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739900" y="10339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965200" y="10310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57785</xdr:rowOff>
    </xdr:from>
    <xdr:to>
      <xdr:col>24</xdr:col>
      <xdr:colOff>114300</xdr:colOff>
      <xdr:row>61</xdr:row>
      <xdr:rowOff>159385</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03606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80662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124960"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27305</xdr:rowOff>
    </xdr:from>
    <xdr:to>
      <xdr:col>20</xdr:col>
      <xdr:colOff>38100</xdr:colOff>
      <xdr:row>61</xdr:row>
      <xdr:rowOff>128905</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312160" y="102533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78105</xdr:rowOff>
    </xdr:from>
    <xdr:to>
      <xdr:col>24</xdr:col>
      <xdr:colOff>63500</xdr:colOff>
      <xdr:row>61</xdr:row>
      <xdr:rowOff>108585</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355340" y="1030414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17780</xdr:rowOff>
    </xdr:from>
    <xdr:to>
      <xdr:col>15</xdr:col>
      <xdr:colOff>101600</xdr:colOff>
      <xdr:row>61</xdr:row>
      <xdr:rowOff>119380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5146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68580</xdr:rowOff>
    </xdr:from>
    <xdr:to>
      <xdr:col>19</xdr:col>
      <xdr:colOff>177800</xdr:colOff>
      <xdr:row>61</xdr:row>
      <xdr:rowOff>78105</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565400" y="10294620"/>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170180</xdr:rowOff>
    </xdr:from>
    <xdr:to>
      <xdr:col>10</xdr:col>
      <xdr:colOff>165100</xdr:colOff>
      <xdr:row>61</xdr:row>
      <xdr:rowOff>100330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739900" y="10228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49530</xdr:rowOff>
    </xdr:from>
    <xdr:to>
      <xdr:col>15</xdr:col>
      <xdr:colOff>50800</xdr:colOff>
      <xdr:row>61</xdr:row>
      <xdr:rowOff>68580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790700" y="1027557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154940</xdr:rowOff>
    </xdr:from>
    <xdr:to>
      <xdr:col>6</xdr:col>
      <xdr:colOff>38100</xdr:colOff>
      <xdr:row>61</xdr:row>
      <xdr:rowOff>85090</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965200" y="10213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34290</xdr:rowOff>
    </xdr:from>
    <xdr:to>
      <xdr:col>10</xdr:col>
      <xdr:colOff>114300</xdr:colOff>
      <xdr:row>61</xdr:row>
      <xdr:rowOff>49530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008380" y="1026033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17056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38570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34307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61100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83630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145432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17056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135907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38570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116857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61100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101617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83630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9219565" y="9569188"/>
          <a:ext cx="0"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9258300" y="1080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9154160" y="108003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9258300" y="9352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9154160" y="9569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69241</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9258300" y="10462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192260" y="104844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445500" y="10484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670800" y="104875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873240" y="104919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098540" y="104984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111492</xdr:rowOff>
    </xdr:from>
    <xdr:to>
      <xdr:col>55</xdr:col>
      <xdr:colOff>50800</xdr:colOff>
      <xdr:row>62</xdr:row>
      <xdr:rowOff>41642</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192260" y="103375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134369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9258300" y="1019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119718</xdr:rowOff>
    </xdr:from>
    <xdr:to>
      <xdr:col>50</xdr:col>
      <xdr:colOff>165100</xdr:colOff>
      <xdr:row>62</xdr:row>
      <xdr:rowOff>49868</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445500" y="103457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162292</xdr:rowOff>
    </xdr:from>
    <xdr:to>
      <xdr:col>55</xdr:col>
      <xdr:colOff>0</xdr:colOff>
      <xdr:row>61</xdr:row>
      <xdr:rowOff>170518</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496300" y="10388332"/>
          <a:ext cx="723900" cy="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136399</xdr:rowOff>
    </xdr:from>
    <xdr:to>
      <xdr:col>46</xdr:col>
      <xdr:colOff>38100</xdr:colOff>
      <xdr:row>62</xdr:row>
      <xdr:rowOff>66549</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670800" y="103624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170518</xdr:rowOff>
    </xdr:from>
    <xdr:to>
      <xdr:col>50</xdr:col>
      <xdr:colOff>114300</xdr:colOff>
      <xdr:row>62</xdr:row>
      <xdr:rowOff>15749</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713980" y="10396558"/>
          <a:ext cx="782320" cy="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147644</xdr:rowOff>
    </xdr:from>
    <xdr:to>
      <xdr:col>41</xdr:col>
      <xdr:colOff>101600</xdr:colOff>
      <xdr:row>62</xdr:row>
      <xdr:rowOff>77794</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873240" y="10373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15749</xdr:rowOff>
    </xdr:from>
    <xdr:to>
      <xdr:col>45</xdr:col>
      <xdr:colOff>177800</xdr:colOff>
      <xdr:row>62</xdr:row>
      <xdr:rowOff>26994</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24040" y="10409429"/>
          <a:ext cx="789940" cy="1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159608</xdr:rowOff>
    </xdr:from>
    <xdr:to>
      <xdr:col>36</xdr:col>
      <xdr:colOff>165100</xdr:colOff>
      <xdr:row>62</xdr:row>
      <xdr:rowOff>89758</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098540" y="103856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26994</xdr:rowOff>
    </xdr:from>
    <xdr:to>
      <xdr:col>41</xdr:col>
      <xdr:colOff>50800</xdr:colOff>
      <xdr:row>62</xdr:row>
      <xdr:rowOff>38958</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149340" y="10420674"/>
          <a:ext cx="7747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12183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214575" y="105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15184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444955" y="1057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19566</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0255" y="1058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26019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5872695" y="105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66395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214575" y="1012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83076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444955" y="1014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94321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670255" y="1015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106285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5872695" y="10164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086225" y="13285471"/>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124960" y="1306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020820" y="132854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124960" y="1374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03606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312160" y="1387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514600" y="138518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739900" y="13829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965200" y="138061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80645</xdr:rowOff>
    </xdr:from>
    <xdr:to>
      <xdr:col>24</xdr:col>
      <xdr:colOff>114300</xdr:colOff>
      <xdr:row>84</xdr:row>
      <xdr:rowOff>10795</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036060" y="13994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59072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124960" y="1397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52070</xdr:rowOff>
    </xdr:from>
    <xdr:to>
      <xdr:col>20</xdr:col>
      <xdr:colOff>38100</xdr:colOff>
      <xdr:row>83</xdr:row>
      <xdr:rowOff>153670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312160" y="139661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102870</xdr:rowOff>
    </xdr:from>
    <xdr:to>
      <xdr:col>24</xdr:col>
      <xdr:colOff>63500</xdr:colOff>
      <xdr:row>83</xdr:row>
      <xdr:rowOff>131445</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355340" y="1401699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25400</xdr:rowOff>
    </xdr:from>
    <xdr:to>
      <xdr:col>15</xdr:col>
      <xdr:colOff>101600</xdr:colOff>
      <xdr:row>83</xdr:row>
      <xdr:rowOff>127000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5146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76200</xdr:rowOff>
    </xdr:from>
    <xdr:to>
      <xdr:col>19</xdr:col>
      <xdr:colOff>177800</xdr:colOff>
      <xdr:row>83</xdr:row>
      <xdr:rowOff>102870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565400" y="1399032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164464</xdr:rowOff>
    </xdr:from>
    <xdr:to>
      <xdr:col>10</xdr:col>
      <xdr:colOff>165100</xdr:colOff>
      <xdr:row>83</xdr:row>
      <xdr:rowOff>94614</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739900" y="139109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43814</xdr:rowOff>
    </xdr:from>
    <xdr:to>
      <xdr:col>15</xdr:col>
      <xdr:colOff>50800</xdr:colOff>
      <xdr:row>83</xdr:row>
      <xdr:rowOff>76200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790700" y="13957934"/>
          <a:ext cx="7747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132080</xdr:rowOff>
    </xdr:from>
    <xdr:to>
      <xdr:col>6</xdr:col>
      <xdr:colOff>38100</xdr:colOff>
      <xdr:row>83</xdr:row>
      <xdr:rowOff>62230</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965200" y="138785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11430</xdr:rowOff>
    </xdr:from>
    <xdr:to>
      <xdr:col>10</xdr:col>
      <xdr:colOff>114300</xdr:colOff>
      <xdr:row>83</xdr:row>
      <xdr:rowOff>43814</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008380" y="13925550"/>
          <a:ext cx="7823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170564" y="1365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385704" y="13630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611004" y="1360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836304" y="13585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144797</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170564" y="1405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118127</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38570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85741</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611004" y="13999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53357</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836304"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9219565" y="13332226"/>
          <a:ext cx="0" cy="111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9258300" y="1445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9154160" y="144510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9258300" y="1311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9154160" y="1333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124386</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9258300" y="14206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9192260" y="143509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8445500" y="14349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7670800" y="143512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6873240" y="143527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098540" y="143541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107589</xdr:rowOff>
    </xdr:from>
    <xdr:to>
      <xdr:col>55</xdr:col>
      <xdr:colOff>50800</xdr:colOff>
      <xdr:row>86</xdr:row>
      <xdr:rowOff>37739</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9192260" y="143569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79935</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9258300" y="1432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108503</xdr:rowOff>
    </xdr:from>
    <xdr:to>
      <xdr:col>50</xdr:col>
      <xdr:colOff>165100</xdr:colOff>
      <xdr:row>86</xdr:row>
      <xdr:rowOff>38653</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8445500" y="143579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158389</xdr:rowOff>
    </xdr:from>
    <xdr:to>
      <xdr:col>55</xdr:col>
      <xdr:colOff>0</xdr:colOff>
      <xdr:row>85</xdr:row>
      <xdr:rowOff>159303</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8496300" y="14407789"/>
          <a:ext cx="7239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109190</xdr:rowOff>
    </xdr:from>
    <xdr:to>
      <xdr:col>46</xdr:col>
      <xdr:colOff>38100</xdr:colOff>
      <xdr:row>86</xdr:row>
      <xdr:rowOff>39340</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7670800" y="14358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159303</xdr:rowOff>
    </xdr:from>
    <xdr:to>
      <xdr:col>50</xdr:col>
      <xdr:colOff>114300</xdr:colOff>
      <xdr:row>85</xdr:row>
      <xdr:rowOff>159990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7713980" y="14408703"/>
          <a:ext cx="78232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109920</xdr:rowOff>
    </xdr:from>
    <xdr:to>
      <xdr:col>41</xdr:col>
      <xdr:colOff>101600</xdr:colOff>
      <xdr:row>86</xdr:row>
      <xdr:rowOff>40070</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6873240" y="14359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159990</xdr:rowOff>
    </xdr:from>
    <xdr:to>
      <xdr:col>45</xdr:col>
      <xdr:colOff>177800</xdr:colOff>
      <xdr:row>85</xdr:row>
      <xdr:rowOff>160720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6924040" y="14409390"/>
          <a:ext cx="78994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110607</xdr:rowOff>
    </xdr:from>
    <xdr:to>
      <xdr:col>36</xdr:col>
      <xdr:colOff>165100</xdr:colOff>
      <xdr:row>86</xdr:row>
      <xdr:rowOff>40757</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098540" y="143600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160720</xdr:rowOff>
    </xdr:from>
    <xdr:to>
      <xdr:col>41</xdr:col>
      <xdr:colOff>50800</xdr:colOff>
      <xdr:row>85</xdr:row>
      <xdr:rowOff>161407</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149340" y="14410120"/>
          <a:ext cx="7747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47134</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8271587" y="1412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48505</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7509587" y="1413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50015</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6712027" y="1413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51385</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5937327" y="1413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29780</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8271587" y="1444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30467</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7509587" y="1444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31197</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6712027" y="1444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31884</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5937327" y="1444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E00-0000A1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flipV="1">
          <a:off x="14375764" y="5647509"/>
          <a:ext cx="0" cy="148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E00-0000A301000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E00-0000A5010000}"/>
            </a:ext>
          </a:extLst>
        </xdr:cNvPr>
        <xdr:cNvSpPr txBox="1"/>
      </xdr:nvSpPr>
      <xdr:spPr>
        <a:xfrm>
          <a:off x="14414500" y="54265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4287500" y="56475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E00-0000A7010000}"/>
            </a:ext>
          </a:extLst>
        </xdr:cNvPr>
        <xdr:cNvSpPr txBox="1"/>
      </xdr:nvSpPr>
      <xdr:spPr>
        <a:xfrm>
          <a:off x="14414500" y="62754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4325600" y="642021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3578840" y="64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2804140" y="638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2029440" y="64087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1231880" y="64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84183</xdr:rowOff>
    </xdr:from>
    <xdr:to>
      <xdr:col>85</xdr:col>
      <xdr:colOff>177800</xdr:colOff>
      <xdr:row>42</xdr:row>
      <xdr:rowOff>14333</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4325600" y="695742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62610</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000000-0008-0000-0E00-0000B3010000}"/>
            </a:ext>
          </a:extLst>
        </xdr:cNvPr>
        <xdr:cNvSpPr txBox="1"/>
      </xdr:nvSpPr>
      <xdr:spPr>
        <a:xfrm>
          <a:off x="14414500" y="693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64588</xdr:rowOff>
    </xdr:from>
    <xdr:to>
      <xdr:col>81</xdr:col>
      <xdr:colOff>101600</xdr:colOff>
      <xdr:row>41</xdr:row>
      <xdr:rowOff>166188</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357884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115388</xdr:rowOff>
    </xdr:from>
    <xdr:to>
      <xdr:col>85</xdr:col>
      <xdr:colOff>127000</xdr:colOff>
      <xdr:row>41</xdr:row>
      <xdr:rowOff>134983</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3629640" y="6988628"/>
          <a:ext cx="74676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67854</xdr:rowOff>
    </xdr:from>
    <xdr:to>
      <xdr:col>76</xdr:col>
      <xdr:colOff>165100</xdr:colOff>
      <xdr:row>41</xdr:row>
      <xdr:rowOff>169454</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280414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115388</xdr:rowOff>
    </xdr:from>
    <xdr:to>
      <xdr:col>81</xdr:col>
      <xdr:colOff>50800</xdr:colOff>
      <xdr:row>41</xdr:row>
      <xdr:rowOff>118654</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flipV="1">
          <a:off x="12854940" y="6988628"/>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49893</xdr:rowOff>
    </xdr:from>
    <xdr:to>
      <xdr:col>72</xdr:col>
      <xdr:colOff>38100</xdr:colOff>
      <xdr:row>41</xdr:row>
      <xdr:rowOff>151493</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2029440" y="69231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100693</xdr:rowOff>
    </xdr:from>
    <xdr:to>
      <xdr:col>76</xdr:col>
      <xdr:colOff>114300</xdr:colOff>
      <xdr:row>41</xdr:row>
      <xdr:rowOff>118654</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2072620" y="6973933"/>
          <a:ext cx="7823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28666</xdr:rowOff>
    </xdr:from>
    <xdr:to>
      <xdr:col>67</xdr:col>
      <xdr:colOff>101600</xdr:colOff>
      <xdr:row>41</xdr:row>
      <xdr:rowOff>130266</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1231880" y="690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79466</xdr:rowOff>
    </xdr:from>
    <xdr:to>
      <xdr:col>71</xdr:col>
      <xdr:colOff>177800</xdr:colOff>
      <xdr:row>41</xdr:row>
      <xdr:rowOff>100693</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1282680" y="6952706"/>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34372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26752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19005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1102984" y="621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157315</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3437244" y="703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160581</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2675244" y="703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142620</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1900544" y="701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121393</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1102984" y="699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00000000-0008-0000-0E00-0000DC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19509104" y="5532120"/>
          <a:ext cx="0" cy="158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00000000-0008-0000-0E00-0000DE010000}"/>
            </a:ext>
          </a:extLst>
        </xdr:cNvPr>
        <xdr:cNvSpPr txBox="1"/>
      </xdr:nvSpPr>
      <xdr:spPr>
        <a:xfrm>
          <a:off x="19547840" y="712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9443700" y="71219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00000000-0008-0000-0E00-0000E0010000}"/>
            </a:ext>
          </a:extLst>
        </xdr:cNvPr>
        <xdr:cNvSpPr txBox="1"/>
      </xdr:nvSpPr>
      <xdr:spPr>
        <a:xfrm>
          <a:off x="19547840" y="53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9443700" y="553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98896</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00000000-0008-0000-0E00-0000E2010000}"/>
            </a:ext>
          </a:extLst>
        </xdr:cNvPr>
        <xdr:cNvSpPr txBox="1"/>
      </xdr:nvSpPr>
      <xdr:spPr>
        <a:xfrm>
          <a:off x="19547840" y="663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9458940" y="67816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8735040" y="67946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7937480" y="67897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7162780" y="6788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16388080" y="68028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98878</xdr:rowOff>
    </xdr:from>
    <xdr:to>
      <xdr:col>116</xdr:col>
      <xdr:colOff>114300</xdr:colOff>
      <xdr:row>42</xdr:row>
      <xdr:rowOff>29028</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19458940" y="69721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13805</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00000000-0008-0000-0E00-0000EE010000}"/>
            </a:ext>
          </a:extLst>
        </xdr:cNvPr>
        <xdr:cNvSpPr txBox="1"/>
      </xdr:nvSpPr>
      <xdr:spPr>
        <a:xfrm>
          <a:off x="19547840" y="688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100512</xdr:rowOff>
    </xdr:from>
    <xdr:to>
      <xdr:col>112</xdr:col>
      <xdr:colOff>38100</xdr:colOff>
      <xdr:row>42</xdr:row>
      <xdr:rowOff>30662</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8735040" y="69737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149678</xdr:rowOff>
    </xdr:from>
    <xdr:to>
      <xdr:col>116</xdr:col>
      <xdr:colOff>63500</xdr:colOff>
      <xdr:row>41</xdr:row>
      <xdr:rowOff>151312</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flipV="1">
          <a:off x="18778220" y="7022918"/>
          <a:ext cx="73152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102144</xdr:rowOff>
    </xdr:from>
    <xdr:to>
      <xdr:col>107</xdr:col>
      <xdr:colOff>101600</xdr:colOff>
      <xdr:row>42</xdr:row>
      <xdr:rowOff>32294</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7937480" y="69753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151312</xdr:rowOff>
    </xdr:from>
    <xdr:to>
      <xdr:col>111</xdr:col>
      <xdr:colOff>177800</xdr:colOff>
      <xdr:row>41</xdr:row>
      <xdr:rowOff>152944</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17988280" y="7024552"/>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103777</xdr:rowOff>
    </xdr:from>
    <xdr:to>
      <xdr:col>102</xdr:col>
      <xdr:colOff>165100</xdr:colOff>
      <xdr:row>42</xdr:row>
      <xdr:rowOff>33927</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17162780" y="6977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152944</xdr:rowOff>
    </xdr:from>
    <xdr:to>
      <xdr:col>107</xdr:col>
      <xdr:colOff>50800</xdr:colOff>
      <xdr:row>41</xdr:row>
      <xdr:rowOff>154577</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flipV="1">
          <a:off x="17213580" y="7026184"/>
          <a:ext cx="7747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107043</xdr:rowOff>
    </xdr:from>
    <xdr:to>
      <xdr:col>98</xdr:col>
      <xdr:colOff>38100</xdr:colOff>
      <xdr:row>42</xdr:row>
      <xdr:rowOff>37193</xdr:rowOff>
    </xdr:to>
    <xdr:sp macro="" textlink="">
      <xdr:nvSpPr>
        <xdr:cNvPr id="501" name="楕円 500">
          <a:extLst>
            <a:ext uri="{FF2B5EF4-FFF2-40B4-BE49-F238E27FC236}">
              <a16:creationId xmlns:a16="http://schemas.microsoft.com/office/drawing/2014/main" id="{00000000-0008-0000-0E00-0000F5010000}"/>
            </a:ext>
          </a:extLst>
        </xdr:cNvPr>
        <xdr:cNvSpPr/>
      </xdr:nvSpPr>
      <xdr:spPr>
        <a:xfrm>
          <a:off x="16388080" y="69802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154577</xdr:rowOff>
    </xdr:from>
    <xdr:to>
      <xdr:col>102</xdr:col>
      <xdr:colOff>114300</xdr:colOff>
      <xdr:row>41</xdr:row>
      <xdr:rowOff>157843</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flipV="1">
          <a:off x="16431260" y="7027817"/>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35758</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85611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30860</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7776267" y="656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29227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700156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43923</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6226867" y="658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21789</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8561127" y="706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23421</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7776267" y="706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25054</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7001567" y="706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28320</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16226867" y="706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00000000-0008-0000-0E00-000016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flipV="1">
          <a:off x="14375764" y="9525000"/>
          <a:ext cx="0" cy="104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00000000-0008-0000-0E00-000018020000}"/>
            </a:ext>
          </a:extLst>
        </xdr:cNvPr>
        <xdr:cNvSpPr txBox="1"/>
      </xdr:nvSpPr>
      <xdr:spPr>
        <a:xfrm>
          <a:off x="14414500"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4287500" y="10567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00000000-0008-0000-0E00-00001A020000}"/>
            </a:ext>
          </a:extLst>
        </xdr:cNvPr>
        <xdr:cNvSpPr txBox="1"/>
      </xdr:nvSpPr>
      <xdr:spPr>
        <a:xfrm>
          <a:off x="14414500" y="930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4287500" y="952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0000000-0008-0000-0E00-00001C020000}"/>
            </a:ext>
          </a:extLst>
        </xdr:cNvPr>
        <xdr:cNvSpPr txBox="1"/>
      </xdr:nvSpPr>
      <xdr:spPr>
        <a:xfrm>
          <a:off x="14414500" y="10024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4325600" y="100457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3578840" y="10032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2804140" y="10020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2029440" y="10015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1231880" y="1000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162560</xdr:rowOff>
    </xdr:from>
    <xdr:to>
      <xdr:col>85</xdr:col>
      <xdr:colOff>177800</xdr:colOff>
      <xdr:row>58</xdr:row>
      <xdr:rowOff>92710</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4325600" y="97180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13987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00000000-0008-0000-0E00-000028020000}"/>
            </a:ext>
          </a:extLst>
        </xdr:cNvPr>
        <xdr:cNvSpPr txBox="1"/>
      </xdr:nvSpPr>
      <xdr:spPr>
        <a:xfrm>
          <a:off x="14414500"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114935</xdr:rowOff>
    </xdr:from>
    <xdr:to>
      <xdr:col>81</xdr:col>
      <xdr:colOff>101600</xdr:colOff>
      <xdr:row>58</xdr:row>
      <xdr:rowOff>45085</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3578840" y="9670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165735</xdr:rowOff>
    </xdr:from>
    <xdr:to>
      <xdr:col>85</xdr:col>
      <xdr:colOff>127000</xdr:colOff>
      <xdr:row>58</xdr:row>
      <xdr:rowOff>41910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3629640" y="9721215"/>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107315</xdr:rowOff>
    </xdr:from>
    <xdr:to>
      <xdr:col>76</xdr:col>
      <xdr:colOff>165100</xdr:colOff>
      <xdr:row>58</xdr:row>
      <xdr:rowOff>37465</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2804140" y="9662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158115</xdr:rowOff>
    </xdr:from>
    <xdr:to>
      <xdr:col>81</xdr:col>
      <xdr:colOff>50800</xdr:colOff>
      <xdr:row>57</xdr:row>
      <xdr:rowOff>165735</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2854940" y="9713595"/>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74930</xdr:rowOff>
    </xdr:from>
    <xdr:to>
      <xdr:col>72</xdr:col>
      <xdr:colOff>38100</xdr:colOff>
      <xdr:row>58</xdr:row>
      <xdr:rowOff>5080</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2029440" y="9630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125730</xdr:rowOff>
    </xdr:from>
    <xdr:to>
      <xdr:col>76</xdr:col>
      <xdr:colOff>114300</xdr:colOff>
      <xdr:row>57</xdr:row>
      <xdr:rowOff>158115</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2072620" y="9681210"/>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78740</xdr:rowOff>
    </xdr:from>
    <xdr:to>
      <xdr:col>67</xdr:col>
      <xdr:colOff>101600</xdr:colOff>
      <xdr:row>58</xdr:row>
      <xdr:rowOff>8890</xdr:rowOff>
    </xdr:to>
    <xdr:sp macro="" textlink="">
      <xdr:nvSpPr>
        <xdr:cNvPr id="559" name="楕円 558">
          <a:extLst>
            <a:ext uri="{FF2B5EF4-FFF2-40B4-BE49-F238E27FC236}">
              <a16:creationId xmlns:a16="http://schemas.microsoft.com/office/drawing/2014/main" id="{00000000-0008-0000-0E00-00002F020000}"/>
            </a:ext>
          </a:extLst>
        </xdr:cNvPr>
        <xdr:cNvSpPr/>
      </xdr:nvSpPr>
      <xdr:spPr>
        <a:xfrm>
          <a:off x="11231880" y="9634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125730</xdr:rowOff>
    </xdr:from>
    <xdr:to>
      <xdr:col>71</xdr:col>
      <xdr:colOff>177800</xdr:colOff>
      <xdr:row>57</xdr:row>
      <xdr:rowOff>129540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flipV="1">
          <a:off x="11282680" y="968121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62882</xdr:rowOff>
    </xdr:from>
    <xdr:ext cx="405111" cy="259045"/>
    <xdr:sp macro="" textlink="">
      <xdr:nvSpPr>
        <xdr:cNvPr id="561" name="n_1aveValue【学校施設】&#10;有形固定資産減価償却率">
          <a:extLst>
            <a:ext uri="{FF2B5EF4-FFF2-40B4-BE49-F238E27FC236}">
              <a16:creationId xmlns:a16="http://schemas.microsoft.com/office/drawing/2014/main" id="{00000000-0008-0000-0E00-000031020000}"/>
            </a:ext>
          </a:extLst>
        </xdr:cNvPr>
        <xdr:cNvSpPr txBox="1"/>
      </xdr:nvSpPr>
      <xdr:spPr>
        <a:xfrm>
          <a:off x="13437244" y="1012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562" name="n_2aveValue【学校施設】&#10;有形固定資産減価償却率">
          <a:extLst>
            <a:ext uri="{FF2B5EF4-FFF2-40B4-BE49-F238E27FC236}">
              <a16:creationId xmlns:a16="http://schemas.microsoft.com/office/drawing/2014/main" id="{00000000-0008-0000-0E00-000032020000}"/>
            </a:ext>
          </a:extLst>
        </xdr:cNvPr>
        <xdr:cNvSpPr txBox="1"/>
      </xdr:nvSpPr>
      <xdr:spPr>
        <a:xfrm>
          <a:off x="12675244" y="1010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45737</xdr:rowOff>
    </xdr:from>
    <xdr:ext cx="405111" cy="259045"/>
    <xdr:sp macro="" textlink="">
      <xdr:nvSpPr>
        <xdr:cNvPr id="563" name="n_3aveValue【学校施設】&#10;有形固定資産減価償却率">
          <a:extLst>
            <a:ext uri="{FF2B5EF4-FFF2-40B4-BE49-F238E27FC236}">
              <a16:creationId xmlns:a16="http://schemas.microsoft.com/office/drawing/2014/main" id="{00000000-0008-0000-0E00-000033020000}"/>
            </a:ext>
          </a:extLst>
        </xdr:cNvPr>
        <xdr:cNvSpPr txBox="1"/>
      </xdr:nvSpPr>
      <xdr:spPr>
        <a:xfrm>
          <a:off x="11900544" y="1010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34307</xdr:rowOff>
    </xdr:from>
    <xdr:ext cx="405111" cy="259045"/>
    <xdr:sp macro="" textlink="">
      <xdr:nvSpPr>
        <xdr:cNvPr id="564" name="n_4aveValue【学校施設】&#10;有形固定資産減価償却率">
          <a:extLst>
            <a:ext uri="{FF2B5EF4-FFF2-40B4-BE49-F238E27FC236}">
              <a16:creationId xmlns:a16="http://schemas.microsoft.com/office/drawing/2014/main" id="{00000000-0008-0000-0E00-000034020000}"/>
            </a:ext>
          </a:extLst>
        </xdr:cNvPr>
        <xdr:cNvSpPr txBox="1"/>
      </xdr:nvSpPr>
      <xdr:spPr>
        <a:xfrm>
          <a:off x="1110298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61612</xdr:rowOff>
    </xdr:from>
    <xdr:ext cx="405111" cy="259045"/>
    <xdr:sp macro="" textlink="">
      <xdr:nvSpPr>
        <xdr:cNvPr id="565" name="n_1mainValue【学校施設】&#10;有形固定資産減価償却率">
          <a:extLst>
            <a:ext uri="{FF2B5EF4-FFF2-40B4-BE49-F238E27FC236}">
              <a16:creationId xmlns:a16="http://schemas.microsoft.com/office/drawing/2014/main" id="{00000000-0008-0000-0E00-000035020000}"/>
            </a:ext>
          </a:extLst>
        </xdr:cNvPr>
        <xdr:cNvSpPr txBox="1"/>
      </xdr:nvSpPr>
      <xdr:spPr>
        <a:xfrm>
          <a:off x="13437244" y="944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53992</xdr:rowOff>
    </xdr:from>
    <xdr:ext cx="405111" cy="259045"/>
    <xdr:sp macro="" textlink="">
      <xdr:nvSpPr>
        <xdr:cNvPr id="566" name="n_2mainValue【学校施設】&#10;有形固定資産減価償却率">
          <a:extLst>
            <a:ext uri="{FF2B5EF4-FFF2-40B4-BE49-F238E27FC236}">
              <a16:creationId xmlns:a16="http://schemas.microsoft.com/office/drawing/2014/main" id="{00000000-0008-0000-0E00-000036020000}"/>
            </a:ext>
          </a:extLst>
        </xdr:cNvPr>
        <xdr:cNvSpPr txBox="1"/>
      </xdr:nvSpPr>
      <xdr:spPr>
        <a:xfrm>
          <a:off x="12675244" y="944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21607</xdr:rowOff>
    </xdr:from>
    <xdr:ext cx="405111" cy="259045"/>
    <xdr:sp macro="" textlink="">
      <xdr:nvSpPr>
        <xdr:cNvPr id="567" name="n_3mainValue【学校施設】&#10;有形固定資産減価償却率">
          <a:extLst>
            <a:ext uri="{FF2B5EF4-FFF2-40B4-BE49-F238E27FC236}">
              <a16:creationId xmlns:a16="http://schemas.microsoft.com/office/drawing/2014/main" id="{00000000-0008-0000-0E00-000037020000}"/>
            </a:ext>
          </a:extLst>
        </xdr:cNvPr>
        <xdr:cNvSpPr txBox="1"/>
      </xdr:nvSpPr>
      <xdr:spPr>
        <a:xfrm>
          <a:off x="11900544" y="940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25417</xdr:rowOff>
    </xdr:from>
    <xdr:ext cx="405111" cy="259045"/>
    <xdr:sp macro="" textlink="">
      <xdr:nvSpPr>
        <xdr:cNvPr id="568" name="n_4mainValue【学校施設】&#10;有形固定資産減価償却率">
          <a:extLst>
            <a:ext uri="{FF2B5EF4-FFF2-40B4-BE49-F238E27FC236}">
              <a16:creationId xmlns:a16="http://schemas.microsoft.com/office/drawing/2014/main" id="{00000000-0008-0000-0E00-000038020000}"/>
            </a:ext>
          </a:extLst>
        </xdr:cNvPr>
        <xdr:cNvSpPr txBox="1"/>
      </xdr:nvSpPr>
      <xdr:spPr>
        <a:xfrm>
          <a:off x="11102984" y="941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E00-00004F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19509104" y="9286494"/>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E00-000051020000}"/>
            </a:ext>
          </a:extLst>
        </xdr:cNvPr>
        <xdr:cNvSpPr txBox="1"/>
      </xdr:nvSpPr>
      <xdr:spPr>
        <a:xfrm>
          <a:off x="19547840" y="1056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9443700" y="105628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595" name="【学校施設】&#10;一人当たり面積最大値テキスト">
          <a:extLst>
            <a:ext uri="{FF2B5EF4-FFF2-40B4-BE49-F238E27FC236}">
              <a16:creationId xmlns:a16="http://schemas.microsoft.com/office/drawing/2014/main" id="{00000000-0008-0000-0E00-000053020000}"/>
            </a:ext>
          </a:extLst>
        </xdr:cNvPr>
        <xdr:cNvSpPr txBox="1"/>
      </xdr:nvSpPr>
      <xdr:spPr>
        <a:xfrm>
          <a:off x="19547840" y="906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9443700" y="9286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E00-000055020000}"/>
            </a:ext>
          </a:extLst>
        </xdr:cNvPr>
        <xdr:cNvSpPr txBox="1"/>
      </xdr:nvSpPr>
      <xdr:spPr>
        <a:xfrm>
          <a:off x="19547840" y="10174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9458940" y="103192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8735040" y="103320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7937480" y="10335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7162780" y="103127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6388080" y="103331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32448</xdr:rowOff>
    </xdr:from>
    <xdr:to>
      <xdr:col>116</xdr:col>
      <xdr:colOff>114300</xdr:colOff>
      <xdr:row>62</xdr:row>
      <xdr:rowOff>134048</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19458940" y="1042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118825</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E00-000061020000}"/>
            </a:ext>
          </a:extLst>
        </xdr:cNvPr>
        <xdr:cNvSpPr txBox="1"/>
      </xdr:nvSpPr>
      <xdr:spPr>
        <a:xfrm>
          <a:off x="19547840" y="1034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38735</xdr:rowOff>
    </xdr:from>
    <xdr:to>
      <xdr:col>112</xdr:col>
      <xdr:colOff>38100</xdr:colOff>
      <xdr:row>62</xdr:row>
      <xdr:rowOff>140335</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18735040" y="104324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83248</xdr:rowOff>
    </xdr:from>
    <xdr:to>
      <xdr:col>116</xdr:col>
      <xdr:colOff>63500</xdr:colOff>
      <xdr:row>62</xdr:row>
      <xdr:rowOff>89535</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18778220" y="10476928"/>
          <a:ext cx="73152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26353</xdr:rowOff>
    </xdr:from>
    <xdr:to>
      <xdr:col>107</xdr:col>
      <xdr:colOff>101600</xdr:colOff>
      <xdr:row>62</xdr:row>
      <xdr:rowOff>127953</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7937480" y="1042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77153</xdr:rowOff>
    </xdr:from>
    <xdr:to>
      <xdr:col>111</xdr:col>
      <xdr:colOff>177800</xdr:colOff>
      <xdr:row>62</xdr:row>
      <xdr:rowOff>89535</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7988280" y="10470833"/>
          <a:ext cx="78994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63119</xdr:rowOff>
    </xdr:from>
    <xdr:to>
      <xdr:col>102</xdr:col>
      <xdr:colOff>165100</xdr:colOff>
      <xdr:row>62</xdr:row>
      <xdr:rowOff>164719</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7162780" y="1045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77153</xdr:rowOff>
    </xdr:from>
    <xdr:to>
      <xdr:col>107</xdr:col>
      <xdr:colOff>50800</xdr:colOff>
      <xdr:row>62</xdr:row>
      <xdr:rowOff>113919</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flipV="1">
          <a:off x="17213580" y="10470833"/>
          <a:ext cx="774700" cy="3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57785</xdr:rowOff>
    </xdr:from>
    <xdr:to>
      <xdr:col>98</xdr:col>
      <xdr:colOff>38100</xdr:colOff>
      <xdr:row>62</xdr:row>
      <xdr:rowOff>159385</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16388080" y="104514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108585</xdr:rowOff>
    </xdr:from>
    <xdr:to>
      <xdr:col>102</xdr:col>
      <xdr:colOff>114300</xdr:colOff>
      <xdr:row>62</xdr:row>
      <xdr:rowOff>113919</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6431260" y="10502265"/>
          <a:ext cx="78232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52658</xdr:rowOff>
    </xdr:from>
    <xdr:ext cx="469744" cy="259045"/>
    <xdr:sp macro="" textlink="">
      <xdr:nvSpPr>
        <xdr:cNvPr id="618" name="n_1aveValue【学校施設】&#10;一人当たり面積">
          <a:extLst>
            <a:ext uri="{FF2B5EF4-FFF2-40B4-BE49-F238E27FC236}">
              <a16:creationId xmlns:a16="http://schemas.microsoft.com/office/drawing/2014/main" id="{00000000-0008-0000-0E00-00006A020000}"/>
            </a:ext>
          </a:extLst>
        </xdr:cNvPr>
        <xdr:cNvSpPr txBox="1"/>
      </xdr:nvSpPr>
      <xdr:spPr>
        <a:xfrm>
          <a:off x="18561127" y="1011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55707</xdr:rowOff>
    </xdr:from>
    <xdr:ext cx="469744" cy="259045"/>
    <xdr:sp macro="" textlink="">
      <xdr:nvSpPr>
        <xdr:cNvPr id="619" name="n_2aveValue【学校施設】&#10;一人当たり面積">
          <a:extLst>
            <a:ext uri="{FF2B5EF4-FFF2-40B4-BE49-F238E27FC236}">
              <a16:creationId xmlns:a16="http://schemas.microsoft.com/office/drawing/2014/main" id="{00000000-0008-0000-0E00-00006B020000}"/>
            </a:ext>
          </a:extLst>
        </xdr:cNvPr>
        <xdr:cNvSpPr txBox="1"/>
      </xdr:nvSpPr>
      <xdr:spPr>
        <a:xfrm>
          <a:off x="17776267" y="1011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620" name="n_3aveValue【学校施設】&#10;一人当たり面積">
          <a:extLst>
            <a:ext uri="{FF2B5EF4-FFF2-40B4-BE49-F238E27FC236}">
              <a16:creationId xmlns:a16="http://schemas.microsoft.com/office/drawing/2014/main" id="{00000000-0008-0000-0E00-00006C020000}"/>
            </a:ext>
          </a:extLst>
        </xdr:cNvPr>
        <xdr:cNvSpPr txBox="1"/>
      </xdr:nvSpPr>
      <xdr:spPr>
        <a:xfrm>
          <a:off x="17001567" y="1009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53801</xdr:rowOff>
    </xdr:from>
    <xdr:ext cx="469744" cy="259045"/>
    <xdr:sp macro="" textlink="">
      <xdr:nvSpPr>
        <xdr:cNvPr id="621" name="n_4aveValue【学校施設】&#10;一人当たり面積">
          <a:extLst>
            <a:ext uri="{FF2B5EF4-FFF2-40B4-BE49-F238E27FC236}">
              <a16:creationId xmlns:a16="http://schemas.microsoft.com/office/drawing/2014/main" id="{00000000-0008-0000-0E00-00006D020000}"/>
            </a:ext>
          </a:extLst>
        </xdr:cNvPr>
        <xdr:cNvSpPr txBox="1"/>
      </xdr:nvSpPr>
      <xdr:spPr>
        <a:xfrm>
          <a:off x="16226867" y="1011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131462</xdr:rowOff>
    </xdr:from>
    <xdr:ext cx="469744" cy="259045"/>
    <xdr:sp macro="" textlink="">
      <xdr:nvSpPr>
        <xdr:cNvPr id="622" name="n_1mainValue【学校施設】&#10;一人当たり面積">
          <a:extLst>
            <a:ext uri="{FF2B5EF4-FFF2-40B4-BE49-F238E27FC236}">
              <a16:creationId xmlns:a16="http://schemas.microsoft.com/office/drawing/2014/main" id="{00000000-0008-0000-0E00-00006E020000}"/>
            </a:ext>
          </a:extLst>
        </xdr:cNvPr>
        <xdr:cNvSpPr txBox="1"/>
      </xdr:nvSpPr>
      <xdr:spPr>
        <a:xfrm>
          <a:off x="18561127" y="1052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119080</xdr:rowOff>
    </xdr:from>
    <xdr:ext cx="469744" cy="259045"/>
    <xdr:sp macro="" textlink="">
      <xdr:nvSpPr>
        <xdr:cNvPr id="623" name="n_2mainValue【学校施設】&#10;一人当たり面積">
          <a:extLst>
            <a:ext uri="{FF2B5EF4-FFF2-40B4-BE49-F238E27FC236}">
              <a16:creationId xmlns:a16="http://schemas.microsoft.com/office/drawing/2014/main" id="{00000000-0008-0000-0E00-00006F020000}"/>
            </a:ext>
          </a:extLst>
        </xdr:cNvPr>
        <xdr:cNvSpPr txBox="1"/>
      </xdr:nvSpPr>
      <xdr:spPr>
        <a:xfrm>
          <a:off x="17776267" y="1051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155846</xdr:rowOff>
    </xdr:from>
    <xdr:ext cx="469744" cy="259045"/>
    <xdr:sp macro="" textlink="">
      <xdr:nvSpPr>
        <xdr:cNvPr id="624" name="n_3mainValue【学校施設】&#10;一人当たり面積">
          <a:extLst>
            <a:ext uri="{FF2B5EF4-FFF2-40B4-BE49-F238E27FC236}">
              <a16:creationId xmlns:a16="http://schemas.microsoft.com/office/drawing/2014/main" id="{00000000-0008-0000-0E00-000070020000}"/>
            </a:ext>
          </a:extLst>
        </xdr:cNvPr>
        <xdr:cNvSpPr txBox="1"/>
      </xdr:nvSpPr>
      <xdr:spPr>
        <a:xfrm>
          <a:off x="17001567" y="1054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150512</xdr:rowOff>
    </xdr:from>
    <xdr:ext cx="469744" cy="259045"/>
    <xdr:sp macro="" textlink="">
      <xdr:nvSpPr>
        <xdr:cNvPr id="625" name="n_4mainValue【学校施設】&#10;一人当たり面積">
          <a:extLst>
            <a:ext uri="{FF2B5EF4-FFF2-40B4-BE49-F238E27FC236}">
              <a16:creationId xmlns:a16="http://schemas.microsoft.com/office/drawing/2014/main" id="{00000000-0008-0000-0E00-000071020000}"/>
            </a:ext>
          </a:extLst>
        </xdr:cNvPr>
        <xdr:cNvSpPr txBox="1"/>
      </xdr:nvSpPr>
      <xdr:spPr>
        <a:xfrm>
          <a:off x="1622686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00000000-0008-0000-0E00-000099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flipV="1">
          <a:off x="14375764" y="1669161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00000000-0008-0000-0E00-00009B020000}"/>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669" name="【公民館】&#10;有形固定資産減価償却率最大値テキスト">
          <a:extLst>
            <a:ext uri="{FF2B5EF4-FFF2-40B4-BE49-F238E27FC236}">
              <a16:creationId xmlns:a16="http://schemas.microsoft.com/office/drawing/2014/main" id="{00000000-0008-0000-0E00-00009D020000}"/>
            </a:ext>
          </a:extLst>
        </xdr:cNvPr>
        <xdr:cNvSpPr txBox="1"/>
      </xdr:nvSpPr>
      <xdr:spPr>
        <a:xfrm>
          <a:off x="14414500" y="1647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4287500" y="16691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137813</xdr:rowOff>
    </xdr:from>
    <xdr:ext cx="405111" cy="259045"/>
    <xdr:sp macro="" textlink="">
      <xdr:nvSpPr>
        <xdr:cNvPr id="671" name="【公民館】&#10;有形固定資産減価償却率平均値テキスト">
          <a:extLst>
            <a:ext uri="{FF2B5EF4-FFF2-40B4-BE49-F238E27FC236}">
              <a16:creationId xmlns:a16="http://schemas.microsoft.com/office/drawing/2014/main" id="{00000000-0008-0000-0E00-00009F020000}"/>
            </a:ext>
          </a:extLst>
        </xdr:cNvPr>
        <xdr:cNvSpPr txBox="1"/>
      </xdr:nvSpPr>
      <xdr:spPr>
        <a:xfrm>
          <a:off x="14414500" y="17404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672" name="フローチャート: 判断 671">
          <a:extLst>
            <a:ext uri="{FF2B5EF4-FFF2-40B4-BE49-F238E27FC236}">
              <a16:creationId xmlns:a16="http://schemas.microsoft.com/office/drawing/2014/main" id="{00000000-0008-0000-0E00-0000A0020000}"/>
            </a:ext>
          </a:extLst>
        </xdr:cNvPr>
        <xdr:cNvSpPr/>
      </xdr:nvSpPr>
      <xdr:spPr>
        <a:xfrm>
          <a:off x="14325600" y="1754949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673" name="フローチャート: 判断 672">
          <a:extLst>
            <a:ext uri="{FF2B5EF4-FFF2-40B4-BE49-F238E27FC236}">
              <a16:creationId xmlns:a16="http://schemas.microsoft.com/office/drawing/2014/main" id="{00000000-0008-0000-0E00-0000A1020000}"/>
            </a:ext>
          </a:extLst>
        </xdr:cNvPr>
        <xdr:cNvSpPr/>
      </xdr:nvSpPr>
      <xdr:spPr>
        <a:xfrm>
          <a:off x="13578840" y="1755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674" name="フローチャート: 判断 673">
          <a:extLst>
            <a:ext uri="{FF2B5EF4-FFF2-40B4-BE49-F238E27FC236}">
              <a16:creationId xmlns:a16="http://schemas.microsoft.com/office/drawing/2014/main" id="{00000000-0008-0000-0E00-0000A2020000}"/>
            </a:ext>
          </a:extLst>
        </xdr:cNvPr>
        <xdr:cNvSpPr/>
      </xdr:nvSpPr>
      <xdr:spPr>
        <a:xfrm>
          <a:off x="12804140" y="175418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675" name="フローチャート: 判断 674">
          <a:extLst>
            <a:ext uri="{FF2B5EF4-FFF2-40B4-BE49-F238E27FC236}">
              <a16:creationId xmlns:a16="http://schemas.microsoft.com/office/drawing/2014/main" id="{00000000-0008-0000-0E00-0000A3020000}"/>
            </a:ext>
          </a:extLst>
        </xdr:cNvPr>
        <xdr:cNvSpPr/>
      </xdr:nvSpPr>
      <xdr:spPr>
        <a:xfrm>
          <a:off x="12029440" y="175513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676" name="フローチャート: 判断 675">
          <a:extLst>
            <a:ext uri="{FF2B5EF4-FFF2-40B4-BE49-F238E27FC236}">
              <a16:creationId xmlns:a16="http://schemas.microsoft.com/office/drawing/2014/main" id="{00000000-0008-0000-0E00-0000A4020000}"/>
            </a:ext>
          </a:extLst>
        </xdr:cNvPr>
        <xdr:cNvSpPr/>
      </xdr:nvSpPr>
      <xdr:spPr>
        <a:xfrm>
          <a:off x="11231880" y="17524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95886</xdr:rowOff>
    </xdr:from>
    <xdr:to>
      <xdr:col>85</xdr:col>
      <xdr:colOff>177800</xdr:colOff>
      <xdr:row>108</xdr:row>
      <xdr:rowOff>26036</xdr:rowOff>
    </xdr:to>
    <xdr:sp macro="" textlink="">
      <xdr:nvSpPr>
        <xdr:cNvPr id="682" name="楕円 681">
          <a:extLst>
            <a:ext uri="{FF2B5EF4-FFF2-40B4-BE49-F238E27FC236}">
              <a16:creationId xmlns:a16="http://schemas.microsoft.com/office/drawing/2014/main" id="{00000000-0008-0000-0E00-0000AA020000}"/>
            </a:ext>
          </a:extLst>
        </xdr:cNvPr>
        <xdr:cNvSpPr/>
      </xdr:nvSpPr>
      <xdr:spPr>
        <a:xfrm>
          <a:off x="14325600" y="1803336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74313</xdr:rowOff>
    </xdr:from>
    <xdr:ext cx="405111" cy="259045"/>
    <xdr:sp macro="" textlink="">
      <xdr:nvSpPr>
        <xdr:cNvPr id="683" name="【公民館】&#10;有形固定資産減価償却率該当値テキスト">
          <a:extLst>
            <a:ext uri="{FF2B5EF4-FFF2-40B4-BE49-F238E27FC236}">
              <a16:creationId xmlns:a16="http://schemas.microsoft.com/office/drawing/2014/main" id="{00000000-0008-0000-0E00-0000AB020000}"/>
            </a:ext>
          </a:extLst>
        </xdr:cNvPr>
        <xdr:cNvSpPr txBox="1"/>
      </xdr:nvSpPr>
      <xdr:spPr>
        <a:xfrm>
          <a:off x="14414500" y="1801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69214</xdr:rowOff>
    </xdr:from>
    <xdr:to>
      <xdr:col>81</xdr:col>
      <xdr:colOff>101600</xdr:colOff>
      <xdr:row>107</xdr:row>
      <xdr:rowOff>170814</xdr:rowOff>
    </xdr:to>
    <xdr:sp macro="" textlink="">
      <xdr:nvSpPr>
        <xdr:cNvPr id="684" name="楕円 683">
          <a:extLst>
            <a:ext uri="{FF2B5EF4-FFF2-40B4-BE49-F238E27FC236}">
              <a16:creationId xmlns:a16="http://schemas.microsoft.com/office/drawing/2014/main" id="{00000000-0008-0000-0E00-0000AC020000}"/>
            </a:ext>
          </a:extLst>
        </xdr:cNvPr>
        <xdr:cNvSpPr/>
      </xdr:nvSpPr>
      <xdr:spPr>
        <a:xfrm>
          <a:off x="13578840" y="1800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120014</xdr:rowOff>
    </xdr:from>
    <xdr:to>
      <xdr:col>85</xdr:col>
      <xdr:colOff>127000</xdr:colOff>
      <xdr:row>107</xdr:row>
      <xdr:rowOff>146686</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3629640" y="18057494"/>
          <a:ext cx="74676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44450</xdr:rowOff>
    </xdr:from>
    <xdr:to>
      <xdr:col>76</xdr:col>
      <xdr:colOff>165100</xdr:colOff>
      <xdr:row>107</xdr:row>
      <xdr:rowOff>146050</xdr:rowOff>
    </xdr:to>
    <xdr:sp macro="" textlink="">
      <xdr:nvSpPr>
        <xdr:cNvPr id="686" name="楕円 685">
          <a:extLst>
            <a:ext uri="{FF2B5EF4-FFF2-40B4-BE49-F238E27FC236}">
              <a16:creationId xmlns:a16="http://schemas.microsoft.com/office/drawing/2014/main" id="{00000000-0008-0000-0E00-0000AE020000}"/>
            </a:ext>
          </a:extLst>
        </xdr:cNvPr>
        <xdr:cNvSpPr/>
      </xdr:nvSpPr>
      <xdr:spPr>
        <a:xfrm>
          <a:off x="1280414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95250</xdr:rowOff>
    </xdr:from>
    <xdr:to>
      <xdr:col>81</xdr:col>
      <xdr:colOff>50800</xdr:colOff>
      <xdr:row>107</xdr:row>
      <xdr:rowOff>120014</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2854940" y="18032730"/>
          <a:ext cx="7747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12064</xdr:rowOff>
    </xdr:from>
    <xdr:to>
      <xdr:col>72</xdr:col>
      <xdr:colOff>38100</xdr:colOff>
      <xdr:row>107</xdr:row>
      <xdr:rowOff>113664</xdr:rowOff>
    </xdr:to>
    <xdr:sp macro="" textlink="">
      <xdr:nvSpPr>
        <xdr:cNvPr id="688" name="楕円 687">
          <a:extLst>
            <a:ext uri="{FF2B5EF4-FFF2-40B4-BE49-F238E27FC236}">
              <a16:creationId xmlns:a16="http://schemas.microsoft.com/office/drawing/2014/main" id="{00000000-0008-0000-0E00-0000B0020000}"/>
            </a:ext>
          </a:extLst>
        </xdr:cNvPr>
        <xdr:cNvSpPr/>
      </xdr:nvSpPr>
      <xdr:spPr>
        <a:xfrm>
          <a:off x="12029440" y="179495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62864</xdr:rowOff>
    </xdr:from>
    <xdr:to>
      <xdr:col>76</xdr:col>
      <xdr:colOff>114300</xdr:colOff>
      <xdr:row>107</xdr:row>
      <xdr:rowOff>95250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2072620" y="18000344"/>
          <a:ext cx="78232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147320</xdr:rowOff>
    </xdr:from>
    <xdr:to>
      <xdr:col>67</xdr:col>
      <xdr:colOff>101600</xdr:colOff>
      <xdr:row>107</xdr:row>
      <xdr:rowOff>77470</xdr:rowOff>
    </xdr:to>
    <xdr:sp macro="" textlink="">
      <xdr:nvSpPr>
        <xdr:cNvPr id="690" name="楕円 689">
          <a:extLst>
            <a:ext uri="{FF2B5EF4-FFF2-40B4-BE49-F238E27FC236}">
              <a16:creationId xmlns:a16="http://schemas.microsoft.com/office/drawing/2014/main" id="{00000000-0008-0000-0E00-0000B2020000}"/>
            </a:ext>
          </a:extLst>
        </xdr:cNvPr>
        <xdr:cNvSpPr/>
      </xdr:nvSpPr>
      <xdr:spPr>
        <a:xfrm>
          <a:off x="11231880" y="1791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26670</xdr:rowOff>
    </xdr:from>
    <xdr:to>
      <xdr:col>71</xdr:col>
      <xdr:colOff>177800</xdr:colOff>
      <xdr:row>107</xdr:row>
      <xdr:rowOff>62864</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1282680" y="17964150"/>
          <a:ext cx="78994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69232</xdr:rowOff>
    </xdr:from>
    <xdr:ext cx="405111" cy="259045"/>
    <xdr:sp macro="" textlink="">
      <xdr:nvSpPr>
        <xdr:cNvPr id="692" name="n_1aveValue【公民館】&#10;有形固定資産減価償却率">
          <a:extLst>
            <a:ext uri="{FF2B5EF4-FFF2-40B4-BE49-F238E27FC236}">
              <a16:creationId xmlns:a16="http://schemas.microsoft.com/office/drawing/2014/main" id="{00000000-0008-0000-0E00-0000B4020000}"/>
            </a:ext>
          </a:extLst>
        </xdr:cNvPr>
        <xdr:cNvSpPr txBox="1"/>
      </xdr:nvSpPr>
      <xdr:spPr>
        <a:xfrm>
          <a:off x="13437244" y="1733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693" name="n_2aveValue【公民館】&#10;有形固定資産減価償却率">
          <a:extLst>
            <a:ext uri="{FF2B5EF4-FFF2-40B4-BE49-F238E27FC236}">
              <a16:creationId xmlns:a16="http://schemas.microsoft.com/office/drawing/2014/main" id="{00000000-0008-0000-0E00-0000B5020000}"/>
            </a:ext>
          </a:extLst>
        </xdr:cNvPr>
        <xdr:cNvSpPr txBox="1"/>
      </xdr:nvSpPr>
      <xdr:spPr>
        <a:xfrm>
          <a:off x="12675244" y="1732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694" name="n_3aveValue【公民館】&#10;有形固定資産減価償却率">
          <a:extLst>
            <a:ext uri="{FF2B5EF4-FFF2-40B4-BE49-F238E27FC236}">
              <a16:creationId xmlns:a16="http://schemas.microsoft.com/office/drawing/2014/main" id="{00000000-0008-0000-0E00-0000B6020000}"/>
            </a:ext>
          </a:extLst>
        </xdr:cNvPr>
        <xdr:cNvSpPr txBox="1"/>
      </xdr:nvSpPr>
      <xdr:spPr>
        <a:xfrm>
          <a:off x="11900544" y="1733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695" name="n_4aveValue【公民館】&#10;有形固定資産減価償却率">
          <a:extLst>
            <a:ext uri="{FF2B5EF4-FFF2-40B4-BE49-F238E27FC236}">
              <a16:creationId xmlns:a16="http://schemas.microsoft.com/office/drawing/2014/main" id="{00000000-0008-0000-0E00-0000B7020000}"/>
            </a:ext>
          </a:extLst>
        </xdr:cNvPr>
        <xdr:cNvSpPr txBox="1"/>
      </xdr:nvSpPr>
      <xdr:spPr>
        <a:xfrm>
          <a:off x="11102984" y="1730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161941</xdr:rowOff>
    </xdr:from>
    <xdr:ext cx="405111" cy="259045"/>
    <xdr:sp macro="" textlink="">
      <xdr:nvSpPr>
        <xdr:cNvPr id="696" name="n_1mainValue【公民館】&#10;有形固定資産減価償却率">
          <a:extLst>
            <a:ext uri="{FF2B5EF4-FFF2-40B4-BE49-F238E27FC236}">
              <a16:creationId xmlns:a16="http://schemas.microsoft.com/office/drawing/2014/main" id="{00000000-0008-0000-0E00-0000B8020000}"/>
            </a:ext>
          </a:extLst>
        </xdr:cNvPr>
        <xdr:cNvSpPr txBox="1"/>
      </xdr:nvSpPr>
      <xdr:spPr>
        <a:xfrm>
          <a:off x="13437244" y="18099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137177</xdr:rowOff>
    </xdr:from>
    <xdr:ext cx="405111" cy="259045"/>
    <xdr:sp macro="" textlink="">
      <xdr:nvSpPr>
        <xdr:cNvPr id="697" name="n_2mainValue【公民館】&#10;有形固定資産減価償却率">
          <a:extLst>
            <a:ext uri="{FF2B5EF4-FFF2-40B4-BE49-F238E27FC236}">
              <a16:creationId xmlns:a16="http://schemas.microsoft.com/office/drawing/2014/main" id="{00000000-0008-0000-0E00-0000B9020000}"/>
            </a:ext>
          </a:extLst>
        </xdr:cNvPr>
        <xdr:cNvSpPr txBox="1"/>
      </xdr:nvSpPr>
      <xdr:spPr>
        <a:xfrm>
          <a:off x="126752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104791</xdr:rowOff>
    </xdr:from>
    <xdr:ext cx="405111" cy="259045"/>
    <xdr:sp macro="" textlink="">
      <xdr:nvSpPr>
        <xdr:cNvPr id="698" name="n_3mainValue【公民館】&#10;有形固定資産減価償却率">
          <a:extLst>
            <a:ext uri="{FF2B5EF4-FFF2-40B4-BE49-F238E27FC236}">
              <a16:creationId xmlns:a16="http://schemas.microsoft.com/office/drawing/2014/main" id="{00000000-0008-0000-0E00-0000BA020000}"/>
            </a:ext>
          </a:extLst>
        </xdr:cNvPr>
        <xdr:cNvSpPr txBox="1"/>
      </xdr:nvSpPr>
      <xdr:spPr>
        <a:xfrm>
          <a:off x="11900544" y="18042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68597</xdr:rowOff>
    </xdr:from>
    <xdr:ext cx="405111" cy="259045"/>
    <xdr:sp macro="" textlink="">
      <xdr:nvSpPr>
        <xdr:cNvPr id="699" name="n_4mainValue【公民館】&#10;有形固定資産減価償却率">
          <a:extLst>
            <a:ext uri="{FF2B5EF4-FFF2-40B4-BE49-F238E27FC236}">
              <a16:creationId xmlns:a16="http://schemas.microsoft.com/office/drawing/2014/main" id="{00000000-0008-0000-0E00-0000BB020000}"/>
            </a:ext>
          </a:extLst>
        </xdr:cNvPr>
        <xdr:cNvSpPr txBox="1"/>
      </xdr:nvSpPr>
      <xdr:spPr>
        <a:xfrm>
          <a:off x="1110298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00000000-0008-0000-0E00-0000C3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00000000-0008-0000-0E00-0000D2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flipV="1">
          <a:off x="19509104" y="1669161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724" name="【公民館】&#10;一人当たり面積最小値テキスト">
          <a:extLst>
            <a:ext uri="{FF2B5EF4-FFF2-40B4-BE49-F238E27FC236}">
              <a16:creationId xmlns:a16="http://schemas.microsoft.com/office/drawing/2014/main" id="{00000000-0008-0000-0E00-0000D4020000}"/>
            </a:ext>
          </a:extLst>
        </xdr:cNvPr>
        <xdr:cNvSpPr txBox="1"/>
      </xdr:nvSpPr>
      <xdr:spPr>
        <a:xfrm>
          <a:off x="19547840"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9443700" y="1824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726" name="【公民館】&#10;一人当たり面積最大値テキスト">
          <a:extLst>
            <a:ext uri="{FF2B5EF4-FFF2-40B4-BE49-F238E27FC236}">
              <a16:creationId xmlns:a16="http://schemas.microsoft.com/office/drawing/2014/main" id="{00000000-0008-0000-0E00-0000D6020000}"/>
            </a:ext>
          </a:extLst>
        </xdr:cNvPr>
        <xdr:cNvSpPr txBox="1"/>
      </xdr:nvSpPr>
      <xdr:spPr>
        <a:xfrm>
          <a:off x="19547840" y="164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9443700" y="16691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15257</xdr:rowOff>
    </xdr:from>
    <xdr:ext cx="469744" cy="259045"/>
    <xdr:sp macro="" textlink="">
      <xdr:nvSpPr>
        <xdr:cNvPr id="728" name="【公民館】&#10;一人当たり面積平均値テキスト">
          <a:extLst>
            <a:ext uri="{FF2B5EF4-FFF2-40B4-BE49-F238E27FC236}">
              <a16:creationId xmlns:a16="http://schemas.microsoft.com/office/drawing/2014/main" id="{00000000-0008-0000-0E00-0000D8020000}"/>
            </a:ext>
          </a:extLst>
        </xdr:cNvPr>
        <xdr:cNvSpPr txBox="1"/>
      </xdr:nvSpPr>
      <xdr:spPr>
        <a:xfrm>
          <a:off x="19547840" y="1778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729" name="フローチャート: 判断 728">
          <a:extLst>
            <a:ext uri="{FF2B5EF4-FFF2-40B4-BE49-F238E27FC236}">
              <a16:creationId xmlns:a16="http://schemas.microsoft.com/office/drawing/2014/main" id="{00000000-0008-0000-0E00-0000D9020000}"/>
            </a:ext>
          </a:extLst>
        </xdr:cNvPr>
        <xdr:cNvSpPr/>
      </xdr:nvSpPr>
      <xdr:spPr>
        <a:xfrm>
          <a:off x="1945894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730" name="フローチャート: 判断 729">
          <a:extLst>
            <a:ext uri="{FF2B5EF4-FFF2-40B4-BE49-F238E27FC236}">
              <a16:creationId xmlns:a16="http://schemas.microsoft.com/office/drawing/2014/main" id="{00000000-0008-0000-0E00-0000DA020000}"/>
            </a:ext>
          </a:extLst>
        </xdr:cNvPr>
        <xdr:cNvSpPr/>
      </xdr:nvSpPr>
      <xdr:spPr>
        <a:xfrm>
          <a:off x="18735040" y="178009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731" name="フローチャート: 判断 730">
          <a:extLst>
            <a:ext uri="{FF2B5EF4-FFF2-40B4-BE49-F238E27FC236}">
              <a16:creationId xmlns:a16="http://schemas.microsoft.com/office/drawing/2014/main" id="{00000000-0008-0000-0E00-0000DB020000}"/>
            </a:ext>
          </a:extLst>
        </xdr:cNvPr>
        <xdr:cNvSpPr/>
      </xdr:nvSpPr>
      <xdr:spPr>
        <a:xfrm>
          <a:off x="17937480" y="1781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732" name="フローチャート: 判断 731">
          <a:extLst>
            <a:ext uri="{FF2B5EF4-FFF2-40B4-BE49-F238E27FC236}">
              <a16:creationId xmlns:a16="http://schemas.microsoft.com/office/drawing/2014/main" id="{00000000-0008-0000-0E00-0000DC020000}"/>
            </a:ext>
          </a:extLst>
        </xdr:cNvPr>
        <xdr:cNvSpPr/>
      </xdr:nvSpPr>
      <xdr:spPr>
        <a:xfrm>
          <a:off x="17162780" y="1781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733" name="フローチャート: 判断 732">
          <a:extLst>
            <a:ext uri="{FF2B5EF4-FFF2-40B4-BE49-F238E27FC236}">
              <a16:creationId xmlns:a16="http://schemas.microsoft.com/office/drawing/2014/main" id="{00000000-0008-0000-0E00-0000DD020000}"/>
            </a:ext>
          </a:extLst>
        </xdr:cNvPr>
        <xdr:cNvSpPr/>
      </xdr:nvSpPr>
      <xdr:spPr>
        <a:xfrm>
          <a:off x="16388080" y="178219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33020</xdr:rowOff>
    </xdr:from>
    <xdr:to>
      <xdr:col>116</xdr:col>
      <xdr:colOff>114300</xdr:colOff>
      <xdr:row>105</xdr:row>
      <xdr:rowOff>134620</xdr:rowOff>
    </xdr:to>
    <xdr:sp macro="" textlink="">
      <xdr:nvSpPr>
        <xdr:cNvPr id="739" name="楕円 738">
          <a:extLst>
            <a:ext uri="{FF2B5EF4-FFF2-40B4-BE49-F238E27FC236}">
              <a16:creationId xmlns:a16="http://schemas.microsoft.com/office/drawing/2014/main" id="{00000000-0008-0000-0E00-0000E3020000}"/>
            </a:ext>
          </a:extLst>
        </xdr:cNvPr>
        <xdr:cNvSpPr/>
      </xdr:nvSpPr>
      <xdr:spPr>
        <a:xfrm>
          <a:off x="1945894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55897</xdr:rowOff>
    </xdr:from>
    <xdr:ext cx="469744" cy="259045"/>
    <xdr:sp macro="" textlink="">
      <xdr:nvSpPr>
        <xdr:cNvPr id="740" name="【公民館】&#10;一人当たり面積該当値テキスト">
          <a:extLst>
            <a:ext uri="{FF2B5EF4-FFF2-40B4-BE49-F238E27FC236}">
              <a16:creationId xmlns:a16="http://schemas.microsoft.com/office/drawing/2014/main" id="{00000000-0008-0000-0E00-0000E4020000}"/>
            </a:ext>
          </a:extLst>
        </xdr:cNvPr>
        <xdr:cNvSpPr txBox="1"/>
      </xdr:nvSpPr>
      <xdr:spPr>
        <a:xfrm>
          <a:off x="19547840" y="1749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44450</xdr:rowOff>
    </xdr:from>
    <xdr:to>
      <xdr:col>112</xdr:col>
      <xdr:colOff>38100</xdr:colOff>
      <xdr:row>105</xdr:row>
      <xdr:rowOff>146050</xdr:rowOff>
    </xdr:to>
    <xdr:sp macro="" textlink="">
      <xdr:nvSpPr>
        <xdr:cNvPr id="741" name="楕円 740">
          <a:extLst>
            <a:ext uri="{FF2B5EF4-FFF2-40B4-BE49-F238E27FC236}">
              <a16:creationId xmlns:a16="http://schemas.microsoft.com/office/drawing/2014/main" id="{00000000-0008-0000-0E00-0000E5020000}"/>
            </a:ext>
          </a:extLst>
        </xdr:cNvPr>
        <xdr:cNvSpPr/>
      </xdr:nvSpPr>
      <xdr:spPr>
        <a:xfrm>
          <a:off x="18735040" y="17646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83820</xdr:rowOff>
    </xdr:from>
    <xdr:to>
      <xdr:col>116</xdr:col>
      <xdr:colOff>63500</xdr:colOff>
      <xdr:row>105</xdr:row>
      <xdr:rowOff>95250</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flipV="1">
          <a:off x="18778220" y="17686020"/>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55880</xdr:rowOff>
    </xdr:from>
    <xdr:to>
      <xdr:col>107</xdr:col>
      <xdr:colOff>101600</xdr:colOff>
      <xdr:row>105</xdr:row>
      <xdr:rowOff>157480</xdr:rowOff>
    </xdr:to>
    <xdr:sp macro="" textlink="">
      <xdr:nvSpPr>
        <xdr:cNvPr id="743" name="楕円 742">
          <a:extLst>
            <a:ext uri="{FF2B5EF4-FFF2-40B4-BE49-F238E27FC236}">
              <a16:creationId xmlns:a16="http://schemas.microsoft.com/office/drawing/2014/main" id="{00000000-0008-0000-0E00-0000E7020000}"/>
            </a:ext>
          </a:extLst>
        </xdr:cNvPr>
        <xdr:cNvSpPr/>
      </xdr:nvSpPr>
      <xdr:spPr>
        <a:xfrm>
          <a:off x="1793748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95250</xdr:rowOff>
    </xdr:from>
    <xdr:to>
      <xdr:col>111</xdr:col>
      <xdr:colOff>177800</xdr:colOff>
      <xdr:row>105</xdr:row>
      <xdr:rowOff>106680</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flipV="1">
          <a:off x="17988280" y="1769745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63500</xdr:rowOff>
    </xdr:from>
    <xdr:to>
      <xdr:col>102</xdr:col>
      <xdr:colOff>165100</xdr:colOff>
      <xdr:row>105</xdr:row>
      <xdr:rowOff>165100</xdr:rowOff>
    </xdr:to>
    <xdr:sp macro="" textlink="">
      <xdr:nvSpPr>
        <xdr:cNvPr id="745" name="楕円 744">
          <a:extLst>
            <a:ext uri="{FF2B5EF4-FFF2-40B4-BE49-F238E27FC236}">
              <a16:creationId xmlns:a16="http://schemas.microsoft.com/office/drawing/2014/main" id="{00000000-0008-0000-0E00-0000E9020000}"/>
            </a:ext>
          </a:extLst>
        </xdr:cNvPr>
        <xdr:cNvSpPr/>
      </xdr:nvSpPr>
      <xdr:spPr>
        <a:xfrm>
          <a:off x="1716278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106680</xdr:rowOff>
    </xdr:from>
    <xdr:to>
      <xdr:col>107</xdr:col>
      <xdr:colOff>50800</xdr:colOff>
      <xdr:row>105</xdr:row>
      <xdr:rowOff>114300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flipV="1">
          <a:off x="17213580" y="1770888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71120</xdr:rowOff>
    </xdr:from>
    <xdr:to>
      <xdr:col>98</xdr:col>
      <xdr:colOff>38100</xdr:colOff>
      <xdr:row>106</xdr:row>
      <xdr:rowOff>1270</xdr:rowOff>
    </xdr:to>
    <xdr:sp macro="" textlink="">
      <xdr:nvSpPr>
        <xdr:cNvPr id="747" name="楕円 746">
          <a:extLst>
            <a:ext uri="{FF2B5EF4-FFF2-40B4-BE49-F238E27FC236}">
              <a16:creationId xmlns:a16="http://schemas.microsoft.com/office/drawing/2014/main" id="{00000000-0008-0000-0E00-0000EB020000}"/>
            </a:ext>
          </a:extLst>
        </xdr:cNvPr>
        <xdr:cNvSpPr/>
      </xdr:nvSpPr>
      <xdr:spPr>
        <a:xfrm>
          <a:off x="16388080" y="17673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114300</xdr:rowOff>
    </xdr:from>
    <xdr:to>
      <xdr:col>102</xdr:col>
      <xdr:colOff>114300</xdr:colOff>
      <xdr:row>105</xdr:row>
      <xdr:rowOff>121920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flipV="1">
          <a:off x="16431260" y="1771650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123841</xdr:rowOff>
    </xdr:from>
    <xdr:ext cx="469744" cy="259045"/>
    <xdr:sp macro="" textlink="">
      <xdr:nvSpPr>
        <xdr:cNvPr id="749" name="n_1aveValue【公民館】&#10;一人当たり面積">
          <a:extLst>
            <a:ext uri="{FF2B5EF4-FFF2-40B4-BE49-F238E27FC236}">
              <a16:creationId xmlns:a16="http://schemas.microsoft.com/office/drawing/2014/main" id="{00000000-0008-0000-0E00-0000ED020000}"/>
            </a:ext>
          </a:extLst>
        </xdr:cNvPr>
        <xdr:cNvSpPr txBox="1"/>
      </xdr:nvSpPr>
      <xdr:spPr>
        <a:xfrm>
          <a:off x="18561127" y="1789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750" name="n_2aveValue【公民館】&#10;一人当たり面積">
          <a:extLst>
            <a:ext uri="{FF2B5EF4-FFF2-40B4-BE49-F238E27FC236}">
              <a16:creationId xmlns:a16="http://schemas.microsoft.com/office/drawing/2014/main" id="{00000000-0008-0000-0E00-0000EE020000}"/>
            </a:ext>
          </a:extLst>
        </xdr:cNvPr>
        <xdr:cNvSpPr txBox="1"/>
      </xdr:nvSpPr>
      <xdr:spPr>
        <a:xfrm>
          <a:off x="17776267" y="1790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135272</xdr:rowOff>
    </xdr:from>
    <xdr:ext cx="469744" cy="259045"/>
    <xdr:sp macro="" textlink="">
      <xdr:nvSpPr>
        <xdr:cNvPr id="751" name="n_3aveValue【公民館】&#10;一人当たり面積">
          <a:extLst>
            <a:ext uri="{FF2B5EF4-FFF2-40B4-BE49-F238E27FC236}">
              <a16:creationId xmlns:a16="http://schemas.microsoft.com/office/drawing/2014/main" id="{00000000-0008-0000-0E00-0000EF020000}"/>
            </a:ext>
          </a:extLst>
        </xdr:cNvPr>
        <xdr:cNvSpPr txBox="1"/>
      </xdr:nvSpPr>
      <xdr:spPr>
        <a:xfrm>
          <a:off x="17001567" y="1790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144797</xdr:rowOff>
    </xdr:from>
    <xdr:ext cx="469744" cy="259045"/>
    <xdr:sp macro="" textlink="">
      <xdr:nvSpPr>
        <xdr:cNvPr id="752" name="n_4aveValue【公民館】&#10;一人当たり面積">
          <a:extLst>
            <a:ext uri="{FF2B5EF4-FFF2-40B4-BE49-F238E27FC236}">
              <a16:creationId xmlns:a16="http://schemas.microsoft.com/office/drawing/2014/main" id="{00000000-0008-0000-0E00-0000F0020000}"/>
            </a:ext>
          </a:extLst>
        </xdr:cNvPr>
        <xdr:cNvSpPr txBox="1"/>
      </xdr:nvSpPr>
      <xdr:spPr>
        <a:xfrm>
          <a:off x="16226867" y="1791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162577</xdr:rowOff>
    </xdr:from>
    <xdr:ext cx="469744" cy="259045"/>
    <xdr:sp macro="" textlink="">
      <xdr:nvSpPr>
        <xdr:cNvPr id="753" name="n_1mainValue【公民館】&#10;一人当たり面積">
          <a:extLst>
            <a:ext uri="{FF2B5EF4-FFF2-40B4-BE49-F238E27FC236}">
              <a16:creationId xmlns:a16="http://schemas.microsoft.com/office/drawing/2014/main" id="{00000000-0008-0000-0E00-0000F1020000}"/>
            </a:ext>
          </a:extLst>
        </xdr:cNvPr>
        <xdr:cNvSpPr txBox="1"/>
      </xdr:nvSpPr>
      <xdr:spPr>
        <a:xfrm>
          <a:off x="18561127"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2557</xdr:rowOff>
    </xdr:from>
    <xdr:ext cx="469744" cy="259045"/>
    <xdr:sp macro="" textlink="">
      <xdr:nvSpPr>
        <xdr:cNvPr id="754" name="n_2mainValue【公民館】&#10;一人当たり面積">
          <a:extLst>
            <a:ext uri="{FF2B5EF4-FFF2-40B4-BE49-F238E27FC236}">
              <a16:creationId xmlns:a16="http://schemas.microsoft.com/office/drawing/2014/main" id="{00000000-0008-0000-0E00-0000F2020000}"/>
            </a:ext>
          </a:extLst>
        </xdr:cNvPr>
        <xdr:cNvSpPr txBox="1"/>
      </xdr:nvSpPr>
      <xdr:spPr>
        <a:xfrm>
          <a:off x="1777626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10177</xdr:rowOff>
    </xdr:from>
    <xdr:ext cx="469744" cy="259045"/>
    <xdr:sp macro="" textlink="">
      <xdr:nvSpPr>
        <xdr:cNvPr id="755" name="n_3mainValue【公民館】&#10;一人当たり面積">
          <a:extLst>
            <a:ext uri="{FF2B5EF4-FFF2-40B4-BE49-F238E27FC236}">
              <a16:creationId xmlns:a16="http://schemas.microsoft.com/office/drawing/2014/main" id="{00000000-0008-0000-0E00-0000F3020000}"/>
            </a:ext>
          </a:extLst>
        </xdr:cNvPr>
        <xdr:cNvSpPr txBox="1"/>
      </xdr:nvSpPr>
      <xdr:spPr>
        <a:xfrm>
          <a:off x="17001567" y="1744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17797</xdr:rowOff>
    </xdr:from>
    <xdr:ext cx="469744" cy="259045"/>
    <xdr:sp macro="" textlink="">
      <xdr:nvSpPr>
        <xdr:cNvPr id="756" name="n_4mainValue【公民館】&#10;一人当たり面積">
          <a:extLst>
            <a:ext uri="{FF2B5EF4-FFF2-40B4-BE49-F238E27FC236}">
              <a16:creationId xmlns:a16="http://schemas.microsoft.com/office/drawing/2014/main" id="{00000000-0008-0000-0E00-0000F4020000}"/>
            </a:ext>
          </a:extLst>
        </xdr:cNvPr>
        <xdr:cNvSpPr txBox="1"/>
      </xdr:nvSpPr>
      <xdr:spPr>
        <a:xfrm>
          <a:off x="16226867"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0000000-0008-0000-0E00-0000F6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類似団体と比較して特に有形固定資産減価償却率が高くなっている施設は、認定子ども園・幼稚園・保育所、公民館であり、特に低くなっている施設は、学校施設である。</a:t>
          </a:r>
        </a:p>
        <a:p>
          <a:r>
            <a:rPr kumimoji="1" lang="ja-JP" altLang="en-US" sz="1300">
              <a:latin typeface="ＭＳ Ｐゴシック" panose="020B0600070205080204" pitchFamily="50" charset="-128"/>
              <a:ea typeface="ＭＳ Ｐゴシック" panose="020B0600070205080204" pitchFamily="50" charset="-128"/>
            </a:rPr>
            <a:t>　認定子ども園・幼稚園・保育所については、有形固定資産減価償却率が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92.1</a:t>
          </a:r>
          <a:r>
            <a:rPr kumimoji="1" lang="ja-JP" altLang="en-US" sz="1300">
              <a:latin typeface="ＭＳ Ｐゴシック" panose="020B0600070205080204" pitchFamily="50" charset="-128"/>
              <a:ea typeface="ＭＳ Ｐゴシック" panose="020B0600070205080204" pitchFamily="50" charset="-128"/>
            </a:rPr>
            <a:t>％となっており、類似団体内平均値より</a:t>
          </a:r>
          <a:r>
            <a:rPr kumimoji="1" lang="en-US" altLang="ja-JP" sz="1300">
              <a:latin typeface="ＭＳ Ｐゴシック" panose="020B0600070205080204" pitchFamily="50" charset="-128"/>
              <a:ea typeface="ＭＳ Ｐゴシック" panose="020B0600070205080204" pitchFamily="50" charset="-128"/>
            </a:rPr>
            <a:t>33.6</a:t>
          </a:r>
          <a:r>
            <a:rPr kumimoji="1" lang="ja-JP" altLang="en-US" sz="1300">
              <a:latin typeface="ＭＳ Ｐゴシック" panose="020B0600070205080204" pitchFamily="50" charset="-128"/>
              <a:ea typeface="ＭＳ Ｐゴシック" panose="020B0600070205080204" pitchFamily="50" charset="-128"/>
            </a:rPr>
            <a:t>ポイント高くなっている。急速な少子化による就園児数の減少により、平成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園が閉園となり、幼稚園</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園と保育所</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施設となった。また，多くの施設が建築後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年以上経過しており、老朽化対策が課題となっている。また、幼稚園については、平成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月に再編に関する基本方針を策定し、再編内容の検討を行っている。</a:t>
          </a:r>
        </a:p>
        <a:p>
          <a:r>
            <a:rPr kumimoji="1" lang="ja-JP" altLang="en-US" sz="1300">
              <a:latin typeface="ＭＳ Ｐゴシック" panose="020B0600070205080204" pitchFamily="50" charset="-128"/>
              <a:ea typeface="ＭＳ Ｐゴシック" panose="020B0600070205080204" pitchFamily="50" charset="-128"/>
            </a:rPr>
            <a:t>　また、公民館については、有形固定資産減価償却率が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90.7</a:t>
          </a:r>
          <a:r>
            <a:rPr kumimoji="1" lang="ja-JP" altLang="en-US" sz="1300">
              <a:latin typeface="ＭＳ Ｐゴシック" panose="020B0600070205080204" pitchFamily="50" charset="-128"/>
              <a:ea typeface="ＭＳ Ｐゴシック" panose="020B0600070205080204" pitchFamily="50" charset="-128"/>
            </a:rPr>
            <a:t>％となっており、類似団体内平均値より</a:t>
          </a:r>
          <a:r>
            <a:rPr kumimoji="1" lang="en-US" altLang="ja-JP" sz="1300">
              <a:latin typeface="ＭＳ Ｐゴシック" panose="020B0600070205080204" pitchFamily="50" charset="-128"/>
              <a:ea typeface="ＭＳ Ｐゴシック" panose="020B0600070205080204" pitchFamily="50" charset="-128"/>
            </a:rPr>
            <a:t>26.0</a:t>
          </a:r>
          <a:r>
            <a:rPr kumimoji="1" lang="ja-JP" altLang="en-US" sz="1300">
              <a:latin typeface="ＭＳ Ｐゴシック" panose="020B0600070205080204" pitchFamily="50" charset="-128"/>
              <a:ea typeface="ＭＳ Ｐゴシック" panose="020B0600070205080204" pitchFamily="50" charset="-128"/>
            </a:rPr>
            <a:t>ポイント高くなっている。公民館施設については、町村合併前の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地域に中心となる公民館が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館ずつあり、分館についても</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館を設置している。類似施設である集会所との区別が明確化されていない状況から、集会所への移行、統合・縮小の検討が、施設の老朽化対策と合わせた課題となっている。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茨城県常陸大宮市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40,590
40,275
348.45
31,500,561
30,194,890
1,097,662
13,645,127
24,844,976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086225" y="5567498"/>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124960" y="53503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020820" y="55674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124960" y="60087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036060" y="61535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312160" y="61584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514600" y="6150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739900" y="6150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965200" y="6140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036060" y="63178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93634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124960" y="6296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312160" y="628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133350</xdr:rowOff>
    </xdr:from>
    <xdr:to>
      <xdr:col>24</xdr:col>
      <xdr:colOff>63500</xdr:colOff>
      <xdr:row>37</xdr:row>
      <xdr:rowOff>166007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355340" y="6336030"/>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49893</xdr:rowOff>
    </xdr:from>
    <xdr:to>
      <xdr:col>15</xdr:col>
      <xdr:colOff>101600</xdr:colOff>
      <xdr:row>37</xdr:row>
      <xdr:rowOff>151493</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514600" y="625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100693</xdr:rowOff>
    </xdr:from>
    <xdr:to>
      <xdr:col>19</xdr:col>
      <xdr:colOff>177800</xdr:colOff>
      <xdr:row>37</xdr:row>
      <xdr:rowOff>133350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565400" y="6303373"/>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17236</xdr:rowOff>
    </xdr:from>
    <xdr:to>
      <xdr:col>10</xdr:col>
      <xdr:colOff>165100</xdr:colOff>
      <xdr:row>37</xdr:row>
      <xdr:rowOff>118836</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739900" y="621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68036</xdr:rowOff>
    </xdr:from>
    <xdr:to>
      <xdr:col>15</xdr:col>
      <xdr:colOff>50800</xdr:colOff>
      <xdr:row>37</xdr:row>
      <xdr:rowOff>100693</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790700" y="6270716"/>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156028</xdr:rowOff>
    </xdr:from>
    <xdr:to>
      <xdr:col>6</xdr:col>
      <xdr:colOff>38100</xdr:colOff>
      <xdr:row>37</xdr:row>
      <xdr:rowOff>86178</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965200" y="61910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35378</xdr:rowOff>
    </xdr:from>
    <xdr:to>
      <xdr:col>10</xdr:col>
      <xdr:colOff>114300</xdr:colOff>
      <xdr:row>37</xdr:row>
      <xdr:rowOff>68036</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008380" y="6238058"/>
          <a:ext cx="7823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170564" y="593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385704" y="59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611004" y="59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83630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3827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17056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142620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385704" y="6345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109963</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611004" y="631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77305</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36304" y="6279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9219565" y="57645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925830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915416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92583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9154160" y="5764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93997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9258300" y="663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192260" y="6776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445500" y="6784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670800" y="6791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873240" y="6807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098540" y="6811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151130</xdr:rowOff>
    </xdr:from>
    <xdr:to>
      <xdr:col>55</xdr:col>
      <xdr:colOff>50800</xdr:colOff>
      <xdr:row>41</xdr:row>
      <xdr:rowOff>81280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192260" y="6856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129557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9258300" y="68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154940</xdr:rowOff>
    </xdr:from>
    <xdr:to>
      <xdr:col>50</xdr:col>
      <xdr:colOff>165100</xdr:colOff>
      <xdr:row>41</xdr:row>
      <xdr:rowOff>85090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445500" y="6860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30480</xdr:rowOff>
    </xdr:from>
    <xdr:to>
      <xdr:col>55</xdr:col>
      <xdr:colOff>0</xdr:colOff>
      <xdr:row>41</xdr:row>
      <xdr:rowOff>34290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496300" y="690372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158750</xdr:rowOff>
    </xdr:from>
    <xdr:to>
      <xdr:col>46</xdr:col>
      <xdr:colOff>38100</xdr:colOff>
      <xdr:row>41</xdr:row>
      <xdr:rowOff>88900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670800" y="6864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34290</xdr:rowOff>
    </xdr:from>
    <xdr:to>
      <xdr:col>50</xdr:col>
      <xdr:colOff>114300</xdr:colOff>
      <xdr:row>41</xdr:row>
      <xdr:rowOff>38100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713980" y="690753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158750</xdr:rowOff>
    </xdr:from>
    <xdr:to>
      <xdr:col>41</xdr:col>
      <xdr:colOff>101600</xdr:colOff>
      <xdr:row>41</xdr:row>
      <xdr:rowOff>88900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873240" y="6864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38100</xdr:rowOff>
    </xdr:from>
    <xdr:to>
      <xdr:col>45</xdr:col>
      <xdr:colOff>177800</xdr:colOff>
      <xdr:row>41</xdr:row>
      <xdr:rowOff>38100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924040" y="69113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162560</xdr:rowOff>
    </xdr:from>
    <xdr:to>
      <xdr:col>36</xdr:col>
      <xdr:colOff>165100</xdr:colOff>
      <xdr:row>41</xdr:row>
      <xdr:rowOff>92710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098540" y="686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38100</xdr:rowOff>
    </xdr:from>
    <xdr:to>
      <xdr:col>41</xdr:col>
      <xdr:colOff>50800</xdr:colOff>
      <xdr:row>41</xdr:row>
      <xdr:rowOff>41910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6149340" y="691134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25417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8271587"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750958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67120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52087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59373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76217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827158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80027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750958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80027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67120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83837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5937327"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086225" y="921258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124960" y="899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020820" y="9212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124960" y="10052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03606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312160" y="1004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514600" y="10041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73990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965200" y="100133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44450</xdr:rowOff>
    </xdr:from>
    <xdr:to>
      <xdr:col>24</xdr:col>
      <xdr:colOff>114300</xdr:colOff>
      <xdr:row>59</xdr:row>
      <xdr:rowOff>146050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03606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67327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124960"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xdr:rowOff>
    </xdr:from>
    <xdr:to>
      <xdr:col>20</xdr:col>
      <xdr:colOff>38100</xdr:colOff>
      <xdr:row>59</xdr:row>
      <xdr:rowOff>102235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312160" y="98913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51435</xdr:rowOff>
    </xdr:from>
    <xdr:to>
      <xdr:col>24</xdr:col>
      <xdr:colOff>63500</xdr:colOff>
      <xdr:row>59</xdr:row>
      <xdr:rowOff>95250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355340" y="9942195"/>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76835</xdr:rowOff>
    </xdr:from>
    <xdr:to>
      <xdr:col>15</xdr:col>
      <xdr:colOff>101600</xdr:colOff>
      <xdr:row>60</xdr:row>
      <xdr:rowOff>6985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514600" y="9967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51435</xdr:rowOff>
    </xdr:from>
    <xdr:to>
      <xdr:col>19</xdr:col>
      <xdr:colOff>177800</xdr:colOff>
      <xdr:row>59</xdr:row>
      <xdr:rowOff>127635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flipV="1">
          <a:off x="2565400" y="9942195"/>
          <a:ext cx="7899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46355</xdr:rowOff>
    </xdr:from>
    <xdr:to>
      <xdr:col>10</xdr:col>
      <xdr:colOff>165100</xdr:colOff>
      <xdr:row>59</xdr:row>
      <xdr:rowOff>147955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7399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97155</xdr:rowOff>
    </xdr:from>
    <xdr:to>
      <xdr:col>15</xdr:col>
      <xdr:colOff>50800</xdr:colOff>
      <xdr:row>59</xdr:row>
      <xdr:rowOff>127635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790700" y="9987915"/>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10160</xdr:rowOff>
    </xdr:from>
    <xdr:to>
      <xdr:col>6</xdr:col>
      <xdr:colOff>38100</xdr:colOff>
      <xdr:row>59</xdr:row>
      <xdr:rowOff>111760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965200" y="99009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60960</xdr:rowOff>
    </xdr:from>
    <xdr:to>
      <xdr:col>10</xdr:col>
      <xdr:colOff>114300</xdr:colOff>
      <xdr:row>59</xdr:row>
      <xdr:rowOff>97155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008380" y="995172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17056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38570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611004" y="1011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836304"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118762</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17056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23512</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38570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164482</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61100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128287</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83630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9219565" y="9516237"/>
          <a:ext cx="0" cy="128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9258300"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9154160" y="10804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9258300" y="929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9154160" y="95162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72661</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9258300" y="10466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9192260" y="106111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8445500" y="1062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7670800" y="106301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6873240" y="10634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098540" y="10633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192260" y="10672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28211</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9258300" y="1058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112649</xdr:rowOff>
    </xdr:from>
    <xdr:to>
      <xdr:col>50</xdr:col>
      <xdr:colOff>165100</xdr:colOff>
      <xdr:row>64</xdr:row>
      <xdr:rowOff>42799</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445500" y="10673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161925</xdr:rowOff>
    </xdr:from>
    <xdr:to>
      <xdr:col>55</xdr:col>
      <xdr:colOff>0</xdr:colOff>
      <xdr:row>63</xdr:row>
      <xdr:rowOff>163449</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496300" y="10723245"/>
          <a:ext cx="723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97790</xdr:rowOff>
    </xdr:from>
    <xdr:to>
      <xdr:col>46</xdr:col>
      <xdr:colOff>38100</xdr:colOff>
      <xdr:row>64</xdr:row>
      <xdr:rowOff>27940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670800" y="10659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148590</xdr:rowOff>
    </xdr:from>
    <xdr:to>
      <xdr:col>50</xdr:col>
      <xdr:colOff>114300</xdr:colOff>
      <xdr:row>63</xdr:row>
      <xdr:rowOff>163449</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7713980" y="10709910"/>
          <a:ext cx="78232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99314</xdr:rowOff>
    </xdr:from>
    <xdr:to>
      <xdr:col>41</xdr:col>
      <xdr:colOff>101600</xdr:colOff>
      <xdr:row>64</xdr:row>
      <xdr:rowOff>29464</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873240" y="106606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148590</xdr:rowOff>
    </xdr:from>
    <xdr:to>
      <xdr:col>45</xdr:col>
      <xdr:colOff>177800</xdr:colOff>
      <xdr:row>63</xdr:row>
      <xdr:rowOff>150114</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24040" y="10709910"/>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100838</xdr:rowOff>
    </xdr:from>
    <xdr:to>
      <xdr:col>36</xdr:col>
      <xdr:colOff>165100</xdr:colOff>
      <xdr:row>64</xdr:row>
      <xdr:rowOff>30988</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098540" y="106621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150114</xdr:rowOff>
    </xdr:from>
    <xdr:to>
      <xdr:col>41</xdr:col>
      <xdr:colOff>50800</xdr:colOff>
      <xdr:row>63</xdr:row>
      <xdr:rowOff>151638</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149340" y="10711434"/>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11701</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8271587" y="1040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15511</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7509587" y="1040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19702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6712027" y="1041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19321</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5937327" y="1041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33926</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8271587" y="1076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19067</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750958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20591</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67120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22115</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5937327" y="1075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00000000-0008-0000-0F00-000030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flipV="1">
          <a:off x="4086225" y="16746039"/>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a:extLst>
            <a:ext uri="{FF2B5EF4-FFF2-40B4-BE49-F238E27FC236}">
              <a16:creationId xmlns:a16="http://schemas.microsoft.com/office/drawing/2014/main" id="{00000000-0008-0000-0F00-000032010000}"/>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308" name="【市民会館】&#10;有形固定資産減価償却率最大値テキスト">
          <a:extLst>
            <a:ext uri="{FF2B5EF4-FFF2-40B4-BE49-F238E27FC236}">
              <a16:creationId xmlns:a16="http://schemas.microsoft.com/office/drawing/2014/main" id="{00000000-0008-0000-0F00-000034010000}"/>
            </a:ext>
          </a:extLst>
        </xdr:cNvPr>
        <xdr:cNvSpPr txBox="1"/>
      </xdr:nvSpPr>
      <xdr:spPr>
        <a:xfrm>
          <a:off x="4124960" y="165250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4020820" y="167460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69504</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00000000-0008-0000-0F00-000036010000}"/>
            </a:ext>
          </a:extLst>
        </xdr:cNvPr>
        <xdr:cNvSpPr txBox="1"/>
      </xdr:nvSpPr>
      <xdr:spPr>
        <a:xfrm>
          <a:off x="4124960" y="17336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403606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3312160" y="174713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2514600" y="1744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314" name="フローチャート: 判断 313">
          <a:extLst>
            <a:ext uri="{FF2B5EF4-FFF2-40B4-BE49-F238E27FC236}">
              <a16:creationId xmlns:a16="http://schemas.microsoft.com/office/drawing/2014/main" id="{00000000-0008-0000-0F00-00003A010000}"/>
            </a:ext>
          </a:extLst>
        </xdr:cNvPr>
        <xdr:cNvSpPr/>
      </xdr:nvSpPr>
      <xdr:spPr>
        <a:xfrm>
          <a:off x="1739900" y="174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315" name="フローチャート: 判断 314">
          <a:extLst>
            <a:ext uri="{FF2B5EF4-FFF2-40B4-BE49-F238E27FC236}">
              <a16:creationId xmlns:a16="http://schemas.microsoft.com/office/drawing/2014/main" id="{00000000-0008-0000-0F00-00003B010000}"/>
            </a:ext>
          </a:extLst>
        </xdr:cNvPr>
        <xdr:cNvSpPr/>
      </xdr:nvSpPr>
      <xdr:spPr>
        <a:xfrm>
          <a:off x="965200" y="174370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48261</xdr:rowOff>
    </xdr:from>
    <xdr:to>
      <xdr:col>24</xdr:col>
      <xdr:colOff>114300</xdr:colOff>
      <xdr:row>104</xdr:row>
      <xdr:rowOff>149861</xdr:rowOff>
    </xdr:to>
    <xdr:sp macro="" textlink="">
      <xdr:nvSpPr>
        <xdr:cNvPr id="321" name="楕円 320">
          <a:extLst>
            <a:ext uri="{FF2B5EF4-FFF2-40B4-BE49-F238E27FC236}">
              <a16:creationId xmlns:a16="http://schemas.microsoft.com/office/drawing/2014/main" id="{00000000-0008-0000-0F00-000041010000}"/>
            </a:ext>
          </a:extLst>
        </xdr:cNvPr>
        <xdr:cNvSpPr/>
      </xdr:nvSpPr>
      <xdr:spPr>
        <a:xfrm>
          <a:off x="4036060" y="174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26688</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00000000-0008-0000-0F00-000042010000}"/>
            </a:ext>
          </a:extLst>
        </xdr:cNvPr>
        <xdr:cNvSpPr txBox="1"/>
      </xdr:nvSpPr>
      <xdr:spPr>
        <a:xfrm>
          <a:off x="4124960" y="1746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10705</xdr:rowOff>
    </xdr:from>
    <xdr:to>
      <xdr:col>20</xdr:col>
      <xdr:colOff>38100</xdr:colOff>
      <xdr:row>104</xdr:row>
      <xdr:rowOff>112305</xdr:rowOff>
    </xdr:to>
    <xdr:sp macro="" textlink="">
      <xdr:nvSpPr>
        <xdr:cNvPr id="323" name="楕円 322">
          <a:extLst>
            <a:ext uri="{FF2B5EF4-FFF2-40B4-BE49-F238E27FC236}">
              <a16:creationId xmlns:a16="http://schemas.microsoft.com/office/drawing/2014/main" id="{00000000-0008-0000-0F00-000043010000}"/>
            </a:ext>
          </a:extLst>
        </xdr:cNvPr>
        <xdr:cNvSpPr/>
      </xdr:nvSpPr>
      <xdr:spPr>
        <a:xfrm>
          <a:off x="3312160" y="174452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61505</xdr:rowOff>
    </xdr:from>
    <xdr:to>
      <xdr:col>24</xdr:col>
      <xdr:colOff>63500</xdr:colOff>
      <xdr:row>104</xdr:row>
      <xdr:rowOff>99061</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3355340" y="17496065"/>
          <a:ext cx="7315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147864</xdr:rowOff>
    </xdr:from>
    <xdr:to>
      <xdr:col>15</xdr:col>
      <xdr:colOff>101600</xdr:colOff>
      <xdr:row>104</xdr:row>
      <xdr:rowOff>78014</xdr:rowOff>
    </xdr:to>
    <xdr:sp macro="" textlink="">
      <xdr:nvSpPr>
        <xdr:cNvPr id="325" name="楕円 324">
          <a:extLst>
            <a:ext uri="{FF2B5EF4-FFF2-40B4-BE49-F238E27FC236}">
              <a16:creationId xmlns:a16="http://schemas.microsoft.com/office/drawing/2014/main" id="{00000000-0008-0000-0F00-000045010000}"/>
            </a:ext>
          </a:extLst>
        </xdr:cNvPr>
        <xdr:cNvSpPr/>
      </xdr:nvSpPr>
      <xdr:spPr>
        <a:xfrm>
          <a:off x="2514600" y="174147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27214</xdr:rowOff>
    </xdr:from>
    <xdr:to>
      <xdr:col>19</xdr:col>
      <xdr:colOff>177800</xdr:colOff>
      <xdr:row>104</xdr:row>
      <xdr:rowOff>61505</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2565400" y="17461774"/>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111942</xdr:rowOff>
    </xdr:from>
    <xdr:to>
      <xdr:col>10</xdr:col>
      <xdr:colOff>165100</xdr:colOff>
      <xdr:row>104</xdr:row>
      <xdr:rowOff>42092</xdr:rowOff>
    </xdr:to>
    <xdr:sp macro="" textlink="">
      <xdr:nvSpPr>
        <xdr:cNvPr id="327" name="楕円 326">
          <a:extLst>
            <a:ext uri="{FF2B5EF4-FFF2-40B4-BE49-F238E27FC236}">
              <a16:creationId xmlns:a16="http://schemas.microsoft.com/office/drawing/2014/main" id="{00000000-0008-0000-0F00-000047010000}"/>
            </a:ext>
          </a:extLst>
        </xdr:cNvPr>
        <xdr:cNvSpPr/>
      </xdr:nvSpPr>
      <xdr:spPr>
        <a:xfrm>
          <a:off x="1739900" y="173788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162742</xdr:rowOff>
    </xdr:from>
    <xdr:to>
      <xdr:col>15</xdr:col>
      <xdr:colOff>50800</xdr:colOff>
      <xdr:row>104</xdr:row>
      <xdr:rowOff>27214</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1790700" y="17429662"/>
          <a:ext cx="77470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77651</xdr:rowOff>
    </xdr:from>
    <xdr:to>
      <xdr:col>6</xdr:col>
      <xdr:colOff>38100</xdr:colOff>
      <xdr:row>104</xdr:row>
      <xdr:rowOff>7801</xdr:rowOff>
    </xdr:to>
    <xdr:sp macro="" textlink="">
      <xdr:nvSpPr>
        <xdr:cNvPr id="329" name="楕円 328">
          <a:extLst>
            <a:ext uri="{FF2B5EF4-FFF2-40B4-BE49-F238E27FC236}">
              <a16:creationId xmlns:a16="http://schemas.microsoft.com/office/drawing/2014/main" id="{00000000-0008-0000-0F00-000049010000}"/>
            </a:ext>
          </a:extLst>
        </xdr:cNvPr>
        <xdr:cNvSpPr/>
      </xdr:nvSpPr>
      <xdr:spPr>
        <a:xfrm>
          <a:off x="965200" y="173445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128451</xdr:rowOff>
    </xdr:from>
    <xdr:to>
      <xdr:col>10</xdr:col>
      <xdr:colOff>114300</xdr:colOff>
      <xdr:row>103</xdr:row>
      <xdr:rowOff>162742</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1008380" y="17395371"/>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331" name="n_1aveValue【市民会館】&#10;有形固定資産減価償却率">
          <a:extLst>
            <a:ext uri="{FF2B5EF4-FFF2-40B4-BE49-F238E27FC236}">
              <a16:creationId xmlns:a16="http://schemas.microsoft.com/office/drawing/2014/main" id="{00000000-0008-0000-0F00-00004B010000}"/>
            </a:ext>
          </a:extLst>
        </xdr:cNvPr>
        <xdr:cNvSpPr txBox="1"/>
      </xdr:nvSpPr>
      <xdr:spPr>
        <a:xfrm>
          <a:off x="3170564" y="1756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103432</xdr:rowOff>
    </xdr:from>
    <xdr:ext cx="405111" cy="259045"/>
    <xdr:sp macro="" textlink="">
      <xdr:nvSpPr>
        <xdr:cNvPr id="332" name="n_2aveValue【市民会館】&#10;有形固定資産減価償却率">
          <a:extLst>
            <a:ext uri="{FF2B5EF4-FFF2-40B4-BE49-F238E27FC236}">
              <a16:creationId xmlns:a16="http://schemas.microsoft.com/office/drawing/2014/main" id="{00000000-0008-0000-0F00-00004C010000}"/>
            </a:ext>
          </a:extLst>
        </xdr:cNvPr>
        <xdr:cNvSpPr txBox="1"/>
      </xdr:nvSpPr>
      <xdr:spPr>
        <a:xfrm>
          <a:off x="2385704" y="1753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98533</xdr:rowOff>
    </xdr:from>
    <xdr:ext cx="405111" cy="259045"/>
    <xdr:sp macro="" textlink="">
      <xdr:nvSpPr>
        <xdr:cNvPr id="333" name="n_3aveValue【市民会館】&#10;有形固定資産減価償却率">
          <a:extLst>
            <a:ext uri="{FF2B5EF4-FFF2-40B4-BE49-F238E27FC236}">
              <a16:creationId xmlns:a16="http://schemas.microsoft.com/office/drawing/2014/main" id="{00000000-0008-0000-0F00-00004D010000}"/>
            </a:ext>
          </a:extLst>
        </xdr:cNvPr>
        <xdr:cNvSpPr txBox="1"/>
      </xdr:nvSpPr>
      <xdr:spPr>
        <a:xfrm>
          <a:off x="1611004" y="17533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95266</xdr:rowOff>
    </xdr:from>
    <xdr:ext cx="405111" cy="259045"/>
    <xdr:sp macro="" textlink="">
      <xdr:nvSpPr>
        <xdr:cNvPr id="334" name="n_4aveValue【市民会館】&#10;有形固定資産減価償却率">
          <a:extLst>
            <a:ext uri="{FF2B5EF4-FFF2-40B4-BE49-F238E27FC236}">
              <a16:creationId xmlns:a16="http://schemas.microsoft.com/office/drawing/2014/main" id="{00000000-0008-0000-0F00-00004E010000}"/>
            </a:ext>
          </a:extLst>
        </xdr:cNvPr>
        <xdr:cNvSpPr txBox="1"/>
      </xdr:nvSpPr>
      <xdr:spPr>
        <a:xfrm>
          <a:off x="836304" y="17529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128832</xdr:rowOff>
    </xdr:from>
    <xdr:ext cx="405111" cy="259045"/>
    <xdr:sp macro="" textlink="">
      <xdr:nvSpPr>
        <xdr:cNvPr id="335" name="n_1mainValue【市民会館】&#10;有形固定資産減価償却率">
          <a:extLst>
            <a:ext uri="{FF2B5EF4-FFF2-40B4-BE49-F238E27FC236}">
              <a16:creationId xmlns:a16="http://schemas.microsoft.com/office/drawing/2014/main" id="{00000000-0008-0000-0F00-00004F010000}"/>
            </a:ext>
          </a:extLst>
        </xdr:cNvPr>
        <xdr:cNvSpPr txBox="1"/>
      </xdr:nvSpPr>
      <xdr:spPr>
        <a:xfrm>
          <a:off x="3170564" y="1722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94541</xdr:rowOff>
    </xdr:from>
    <xdr:ext cx="405111" cy="259045"/>
    <xdr:sp macro="" textlink="">
      <xdr:nvSpPr>
        <xdr:cNvPr id="336" name="n_2mainValue【市民会館】&#10;有形固定資産減価償却率">
          <a:extLst>
            <a:ext uri="{FF2B5EF4-FFF2-40B4-BE49-F238E27FC236}">
              <a16:creationId xmlns:a16="http://schemas.microsoft.com/office/drawing/2014/main" id="{00000000-0008-0000-0F00-000050010000}"/>
            </a:ext>
          </a:extLst>
        </xdr:cNvPr>
        <xdr:cNvSpPr txBox="1"/>
      </xdr:nvSpPr>
      <xdr:spPr>
        <a:xfrm>
          <a:off x="2385704" y="1719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58619</xdr:rowOff>
    </xdr:from>
    <xdr:ext cx="405111" cy="259045"/>
    <xdr:sp macro="" textlink="">
      <xdr:nvSpPr>
        <xdr:cNvPr id="337" name="n_3mainValue【市民会館】&#10;有形固定資産減価償却率">
          <a:extLst>
            <a:ext uri="{FF2B5EF4-FFF2-40B4-BE49-F238E27FC236}">
              <a16:creationId xmlns:a16="http://schemas.microsoft.com/office/drawing/2014/main" id="{00000000-0008-0000-0F00-000051010000}"/>
            </a:ext>
          </a:extLst>
        </xdr:cNvPr>
        <xdr:cNvSpPr txBox="1"/>
      </xdr:nvSpPr>
      <xdr:spPr>
        <a:xfrm>
          <a:off x="1611004" y="1715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24328</xdr:rowOff>
    </xdr:from>
    <xdr:ext cx="405111" cy="259045"/>
    <xdr:sp macro="" textlink="">
      <xdr:nvSpPr>
        <xdr:cNvPr id="338" name="n_4mainValue【市民会館】&#10;有形固定資産減価償却率">
          <a:extLst>
            <a:ext uri="{FF2B5EF4-FFF2-40B4-BE49-F238E27FC236}">
              <a16:creationId xmlns:a16="http://schemas.microsoft.com/office/drawing/2014/main" id="{00000000-0008-0000-0F00-000052010000}"/>
            </a:ext>
          </a:extLst>
        </xdr:cNvPr>
        <xdr:cNvSpPr txBox="1"/>
      </xdr:nvSpPr>
      <xdr:spPr>
        <a:xfrm>
          <a:off x="83630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00000000-0008-0000-0F00-000069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9219565" y="16743046"/>
          <a:ext cx="0" cy="1493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363" name="【市民会館】&#10;一人当たり面積最小値テキスト">
          <a:extLst>
            <a:ext uri="{FF2B5EF4-FFF2-40B4-BE49-F238E27FC236}">
              <a16:creationId xmlns:a16="http://schemas.microsoft.com/office/drawing/2014/main" id="{00000000-0008-0000-0F00-00006B010000}"/>
            </a:ext>
          </a:extLst>
        </xdr:cNvPr>
        <xdr:cNvSpPr txBox="1"/>
      </xdr:nvSpPr>
      <xdr:spPr>
        <a:xfrm>
          <a:off x="9258300" y="1824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9154160" y="18236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365" name="【市民会館】&#10;一人当たり面積最大値テキスト">
          <a:extLst>
            <a:ext uri="{FF2B5EF4-FFF2-40B4-BE49-F238E27FC236}">
              <a16:creationId xmlns:a16="http://schemas.microsoft.com/office/drawing/2014/main" id="{00000000-0008-0000-0F00-00006D010000}"/>
            </a:ext>
          </a:extLst>
        </xdr:cNvPr>
        <xdr:cNvSpPr txBox="1"/>
      </xdr:nvSpPr>
      <xdr:spPr>
        <a:xfrm>
          <a:off x="9258300" y="1652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9154160" y="16743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367" name="【市民会館】&#10;一人当たり面積平均値テキスト">
          <a:extLst>
            <a:ext uri="{FF2B5EF4-FFF2-40B4-BE49-F238E27FC236}">
              <a16:creationId xmlns:a16="http://schemas.microsoft.com/office/drawing/2014/main" id="{00000000-0008-0000-0F00-00006F010000}"/>
            </a:ext>
          </a:extLst>
        </xdr:cNvPr>
        <xdr:cNvSpPr txBox="1"/>
      </xdr:nvSpPr>
      <xdr:spPr>
        <a:xfrm>
          <a:off x="9258300" y="17834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9192260" y="178562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8445500" y="1787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7670800" y="17880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371" name="フローチャート: 判断 370">
          <a:extLst>
            <a:ext uri="{FF2B5EF4-FFF2-40B4-BE49-F238E27FC236}">
              <a16:creationId xmlns:a16="http://schemas.microsoft.com/office/drawing/2014/main" id="{00000000-0008-0000-0F00-000073010000}"/>
            </a:ext>
          </a:extLst>
        </xdr:cNvPr>
        <xdr:cNvSpPr/>
      </xdr:nvSpPr>
      <xdr:spPr>
        <a:xfrm>
          <a:off x="6873240" y="1787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372" name="フローチャート: 判断 371">
          <a:extLst>
            <a:ext uri="{FF2B5EF4-FFF2-40B4-BE49-F238E27FC236}">
              <a16:creationId xmlns:a16="http://schemas.microsoft.com/office/drawing/2014/main" id="{00000000-0008-0000-0F00-000074010000}"/>
            </a:ext>
          </a:extLst>
        </xdr:cNvPr>
        <xdr:cNvSpPr/>
      </xdr:nvSpPr>
      <xdr:spPr>
        <a:xfrm>
          <a:off x="6098540" y="17869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12064</xdr:rowOff>
    </xdr:from>
    <xdr:to>
      <xdr:col>55</xdr:col>
      <xdr:colOff>50800</xdr:colOff>
      <xdr:row>106</xdr:row>
      <xdr:rowOff>113664</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9192260" y="177819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34941</xdr:rowOff>
    </xdr:from>
    <xdr:ext cx="469744" cy="259045"/>
    <xdr:sp macro="" textlink="">
      <xdr:nvSpPr>
        <xdr:cNvPr id="379" name="【市民会館】&#10;一人当たり面積該当値テキスト">
          <a:extLst>
            <a:ext uri="{FF2B5EF4-FFF2-40B4-BE49-F238E27FC236}">
              <a16:creationId xmlns:a16="http://schemas.microsoft.com/office/drawing/2014/main" id="{00000000-0008-0000-0F00-00007B010000}"/>
            </a:ext>
          </a:extLst>
        </xdr:cNvPr>
        <xdr:cNvSpPr txBox="1"/>
      </xdr:nvSpPr>
      <xdr:spPr>
        <a:xfrm>
          <a:off x="9258300" y="1763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19686</xdr:rowOff>
    </xdr:from>
    <xdr:to>
      <xdr:col>50</xdr:col>
      <xdr:colOff>165100</xdr:colOff>
      <xdr:row>106</xdr:row>
      <xdr:rowOff>121286</xdr:rowOff>
    </xdr:to>
    <xdr:sp macro="" textlink="">
      <xdr:nvSpPr>
        <xdr:cNvPr id="380" name="楕円 379">
          <a:extLst>
            <a:ext uri="{FF2B5EF4-FFF2-40B4-BE49-F238E27FC236}">
              <a16:creationId xmlns:a16="http://schemas.microsoft.com/office/drawing/2014/main" id="{00000000-0008-0000-0F00-00007C010000}"/>
            </a:ext>
          </a:extLst>
        </xdr:cNvPr>
        <xdr:cNvSpPr/>
      </xdr:nvSpPr>
      <xdr:spPr>
        <a:xfrm>
          <a:off x="8445500" y="1778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62864</xdr:rowOff>
    </xdr:from>
    <xdr:to>
      <xdr:col>55</xdr:col>
      <xdr:colOff>0</xdr:colOff>
      <xdr:row>106</xdr:row>
      <xdr:rowOff>70486</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flipV="1">
          <a:off x="8496300" y="17832704"/>
          <a:ext cx="7239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29211</xdr:rowOff>
    </xdr:from>
    <xdr:to>
      <xdr:col>46</xdr:col>
      <xdr:colOff>38100</xdr:colOff>
      <xdr:row>106</xdr:row>
      <xdr:rowOff>130811</xdr:rowOff>
    </xdr:to>
    <xdr:sp macro="" textlink="">
      <xdr:nvSpPr>
        <xdr:cNvPr id="382" name="楕円 381">
          <a:extLst>
            <a:ext uri="{FF2B5EF4-FFF2-40B4-BE49-F238E27FC236}">
              <a16:creationId xmlns:a16="http://schemas.microsoft.com/office/drawing/2014/main" id="{00000000-0008-0000-0F00-00007E010000}"/>
            </a:ext>
          </a:extLst>
        </xdr:cNvPr>
        <xdr:cNvSpPr/>
      </xdr:nvSpPr>
      <xdr:spPr>
        <a:xfrm>
          <a:off x="7670800" y="177990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70486</xdr:rowOff>
    </xdr:from>
    <xdr:to>
      <xdr:col>50</xdr:col>
      <xdr:colOff>114300</xdr:colOff>
      <xdr:row>106</xdr:row>
      <xdr:rowOff>80011</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flipV="1">
          <a:off x="7713980" y="17840326"/>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34925</xdr:rowOff>
    </xdr:from>
    <xdr:to>
      <xdr:col>41</xdr:col>
      <xdr:colOff>101600</xdr:colOff>
      <xdr:row>106</xdr:row>
      <xdr:rowOff>136525</xdr:rowOff>
    </xdr:to>
    <xdr:sp macro="" textlink="">
      <xdr:nvSpPr>
        <xdr:cNvPr id="384" name="楕円 383">
          <a:extLst>
            <a:ext uri="{FF2B5EF4-FFF2-40B4-BE49-F238E27FC236}">
              <a16:creationId xmlns:a16="http://schemas.microsoft.com/office/drawing/2014/main" id="{00000000-0008-0000-0F00-000080010000}"/>
            </a:ext>
          </a:extLst>
        </xdr:cNvPr>
        <xdr:cNvSpPr/>
      </xdr:nvSpPr>
      <xdr:spPr>
        <a:xfrm>
          <a:off x="6873240" y="1780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80011</xdr:rowOff>
    </xdr:from>
    <xdr:to>
      <xdr:col>45</xdr:col>
      <xdr:colOff>177800</xdr:colOff>
      <xdr:row>106</xdr:row>
      <xdr:rowOff>85725</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flipV="1">
          <a:off x="6924040" y="17849851"/>
          <a:ext cx="78994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40639</xdr:rowOff>
    </xdr:from>
    <xdr:to>
      <xdr:col>36</xdr:col>
      <xdr:colOff>165100</xdr:colOff>
      <xdr:row>106</xdr:row>
      <xdr:rowOff>142239</xdr:rowOff>
    </xdr:to>
    <xdr:sp macro="" textlink="">
      <xdr:nvSpPr>
        <xdr:cNvPr id="386" name="楕円 385">
          <a:extLst>
            <a:ext uri="{FF2B5EF4-FFF2-40B4-BE49-F238E27FC236}">
              <a16:creationId xmlns:a16="http://schemas.microsoft.com/office/drawing/2014/main" id="{00000000-0008-0000-0F00-000082010000}"/>
            </a:ext>
          </a:extLst>
        </xdr:cNvPr>
        <xdr:cNvSpPr/>
      </xdr:nvSpPr>
      <xdr:spPr>
        <a:xfrm>
          <a:off x="6098540" y="1781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85725</xdr:rowOff>
    </xdr:from>
    <xdr:to>
      <xdr:col>41</xdr:col>
      <xdr:colOff>50800</xdr:colOff>
      <xdr:row>106</xdr:row>
      <xdr:rowOff>91439</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flipV="1">
          <a:off x="6149340" y="17855565"/>
          <a:ext cx="7747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22877</xdr:rowOff>
    </xdr:from>
    <xdr:ext cx="469744" cy="259045"/>
    <xdr:sp macro="" textlink="">
      <xdr:nvSpPr>
        <xdr:cNvPr id="388" name="n_1aveValue【市民会館】&#10;一人当たり面積">
          <a:extLst>
            <a:ext uri="{FF2B5EF4-FFF2-40B4-BE49-F238E27FC236}">
              <a16:creationId xmlns:a16="http://schemas.microsoft.com/office/drawing/2014/main" id="{00000000-0008-0000-0F00-000084010000}"/>
            </a:ext>
          </a:extLst>
        </xdr:cNvPr>
        <xdr:cNvSpPr txBox="1"/>
      </xdr:nvSpPr>
      <xdr:spPr>
        <a:xfrm>
          <a:off x="8271587"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32402</xdr:rowOff>
    </xdr:from>
    <xdr:ext cx="469744" cy="259045"/>
    <xdr:sp macro="" textlink="">
      <xdr:nvSpPr>
        <xdr:cNvPr id="389" name="n_2aveValue【市民会館】&#10;一人当たり面積">
          <a:extLst>
            <a:ext uri="{FF2B5EF4-FFF2-40B4-BE49-F238E27FC236}">
              <a16:creationId xmlns:a16="http://schemas.microsoft.com/office/drawing/2014/main" id="{00000000-0008-0000-0F00-000085010000}"/>
            </a:ext>
          </a:extLst>
        </xdr:cNvPr>
        <xdr:cNvSpPr txBox="1"/>
      </xdr:nvSpPr>
      <xdr:spPr>
        <a:xfrm>
          <a:off x="7509587" y="1796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390" name="n_3aveValue【市民会館】&#10;一人当たり面積">
          <a:extLst>
            <a:ext uri="{FF2B5EF4-FFF2-40B4-BE49-F238E27FC236}">
              <a16:creationId xmlns:a16="http://schemas.microsoft.com/office/drawing/2014/main" id="{00000000-0008-0000-0F00-000086010000}"/>
            </a:ext>
          </a:extLst>
        </xdr:cNvPr>
        <xdr:cNvSpPr txBox="1"/>
      </xdr:nvSpPr>
      <xdr:spPr>
        <a:xfrm>
          <a:off x="6712027" y="1796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20972</xdr:rowOff>
    </xdr:from>
    <xdr:ext cx="469744" cy="259045"/>
    <xdr:sp macro="" textlink="">
      <xdr:nvSpPr>
        <xdr:cNvPr id="391" name="n_4aveValue【市民会館】&#10;一人当たり面積">
          <a:extLst>
            <a:ext uri="{FF2B5EF4-FFF2-40B4-BE49-F238E27FC236}">
              <a16:creationId xmlns:a16="http://schemas.microsoft.com/office/drawing/2014/main" id="{00000000-0008-0000-0F00-000087010000}"/>
            </a:ext>
          </a:extLst>
        </xdr:cNvPr>
        <xdr:cNvSpPr txBox="1"/>
      </xdr:nvSpPr>
      <xdr:spPr>
        <a:xfrm>
          <a:off x="5937327" y="1795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137813</xdr:rowOff>
    </xdr:from>
    <xdr:ext cx="469744" cy="259045"/>
    <xdr:sp macro="" textlink="">
      <xdr:nvSpPr>
        <xdr:cNvPr id="392" name="n_1mainValue【市民会館】&#10;一人当たり面積">
          <a:extLst>
            <a:ext uri="{FF2B5EF4-FFF2-40B4-BE49-F238E27FC236}">
              <a16:creationId xmlns:a16="http://schemas.microsoft.com/office/drawing/2014/main" id="{00000000-0008-0000-0F00-000088010000}"/>
            </a:ext>
          </a:extLst>
        </xdr:cNvPr>
        <xdr:cNvSpPr txBox="1"/>
      </xdr:nvSpPr>
      <xdr:spPr>
        <a:xfrm>
          <a:off x="8271587" y="1757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147338</xdr:rowOff>
    </xdr:from>
    <xdr:ext cx="469744" cy="259045"/>
    <xdr:sp macro="" textlink="">
      <xdr:nvSpPr>
        <xdr:cNvPr id="393" name="n_2mainValue【市民会館】&#10;一人当たり面積">
          <a:extLst>
            <a:ext uri="{FF2B5EF4-FFF2-40B4-BE49-F238E27FC236}">
              <a16:creationId xmlns:a16="http://schemas.microsoft.com/office/drawing/2014/main" id="{00000000-0008-0000-0F00-000089010000}"/>
            </a:ext>
          </a:extLst>
        </xdr:cNvPr>
        <xdr:cNvSpPr txBox="1"/>
      </xdr:nvSpPr>
      <xdr:spPr>
        <a:xfrm>
          <a:off x="7509587" y="1758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153052</xdr:rowOff>
    </xdr:from>
    <xdr:ext cx="469744" cy="259045"/>
    <xdr:sp macro="" textlink="">
      <xdr:nvSpPr>
        <xdr:cNvPr id="394" name="n_3mainValue【市民会館】&#10;一人当たり面積">
          <a:extLst>
            <a:ext uri="{FF2B5EF4-FFF2-40B4-BE49-F238E27FC236}">
              <a16:creationId xmlns:a16="http://schemas.microsoft.com/office/drawing/2014/main" id="{00000000-0008-0000-0F00-00008A010000}"/>
            </a:ext>
          </a:extLst>
        </xdr:cNvPr>
        <xdr:cNvSpPr txBox="1"/>
      </xdr:nvSpPr>
      <xdr:spPr>
        <a:xfrm>
          <a:off x="6712027" y="1758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158766</xdr:rowOff>
    </xdr:from>
    <xdr:ext cx="469744" cy="259045"/>
    <xdr:sp macro="" textlink="">
      <xdr:nvSpPr>
        <xdr:cNvPr id="395" name="n_4mainValue【市民会館】&#10;一人当たり面積">
          <a:extLst>
            <a:ext uri="{FF2B5EF4-FFF2-40B4-BE49-F238E27FC236}">
              <a16:creationId xmlns:a16="http://schemas.microsoft.com/office/drawing/2014/main" id="{00000000-0008-0000-0F00-00008B010000}"/>
            </a:ext>
          </a:extLst>
        </xdr:cNvPr>
        <xdr:cNvSpPr txBox="1"/>
      </xdr:nvSpPr>
      <xdr:spPr>
        <a:xfrm>
          <a:off x="5937327" y="1759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00000000-0008-0000-0F00-0000A4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flipV="1">
          <a:off x="14375764" y="5642610"/>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00000000-0008-0000-0F00-0000A601000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424" name="【一般廃棄物処理施設】&#10;有形固定資産減価償却率最大値テキスト">
          <a:extLst>
            <a:ext uri="{FF2B5EF4-FFF2-40B4-BE49-F238E27FC236}">
              <a16:creationId xmlns:a16="http://schemas.microsoft.com/office/drawing/2014/main" id="{00000000-0008-0000-0F00-0000A8010000}"/>
            </a:ext>
          </a:extLst>
        </xdr:cNvPr>
        <xdr:cNvSpPr txBox="1"/>
      </xdr:nvSpPr>
      <xdr:spPr>
        <a:xfrm>
          <a:off x="14414500" y="54216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428750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80934</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00000000-0008-0000-0F00-0000AA010000}"/>
            </a:ext>
          </a:extLst>
        </xdr:cNvPr>
        <xdr:cNvSpPr txBox="1"/>
      </xdr:nvSpPr>
      <xdr:spPr>
        <a:xfrm>
          <a:off x="14414500" y="62836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4325600" y="64283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357884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2804140" y="640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2029440" y="5839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31" name="フローチャート: 判断 430">
          <a:extLst>
            <a:ext uri="{FF2B5EF4-FFF2-40B4-BE49-F238E27FC236}">
              <a16:creationId xmlns:a16="http://schemas.microsoft.com/office/drawing/2014/main" id="{00000000-0008-0000-0F00-0000AF010000}"/>
            </a:ext>
          </a:extLst>
        </xdr:cNvPr>
        <xdr:cNvSpPr/>
      </xdr:nvSpPr>
      <xdr:spPr>
        <a:xfrm>
          <a:off x="11231880" y="639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33565</xdr:rowOff>
    </xdr:from>
    <xdr:to>
      <xdr:col>85</xdr:col>
      <xdr:colOff>177800</xdr:colOff>
      <xdr:row>40</xdr:row>
      <xdr:rowOff>135165</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4325600" y="67391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11992</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00000000-0008-0000-0F00-0000B6010000}"/>
            </a:ext>
          </a:extLst>
        </xdr:cNvPr>
        <xdr:cNvSpPr txBox="1"/>
      </xdr:nvSpPr>
      <xdr:spPr>
        <a:xfrm>
          <a:off x="14414500" y="671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4173</xdr:rowOff>
    </xdr:from>
    <xdr:to>
      <xdr:col>81</xdr:col>
      <xdr:colOff>101600</xdr:colOff>
      <xdr:row>40</xdr:row>
      <xdr:rowOff>105773</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3578840" y="670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54973</xdr:rowOff>
    </xdr:from>
    <xdr:to>
      <xdr:col>85</xdr:col>
      <xdr:colOff>127000</xdr:colOff>
      <xdr:row>40</xdr:row>
      <xdr:rowOff>84365</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3629640" y="6760573"/>
          <a:ext cx="74676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144599</xdr:rowOff>
    </xdr:from>
    <xdr:to>
      <xdr:col>76</xdr:col>
      <xdr:colOff>165100</xdr:colOff>
      <xdr:row>40</xdr:row>
      <xdr:rowOff>74749</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2804140" y="66825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23949</xdr:rowOff>
    </xdr:from>
    <xdr:to>
      <xdr:col>81</xdr:col>
      <xdr:colOff>50800</xdr:colOff>
      <xdr:row>40</xdr:row>
      <xdr:rowOff>54973</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2854940" y="6729549"/>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147865</xdr:rowOff>
    </xdr:from>
    <xdr:to>
      <xdr:col>72</xdr:col>
      <xdr:colOff>38100</xdr:colOff>
      <xdr:row>40</xdr:row>
      <xdr:rowOff>78015</xdr:rowOff>
    </xdr:to>
    <xdr:sp macro="" textlink="">
      <xdr:nvSpPr>
        <xdr:cNvPr id="443" name="楕円 442">
          <a:extLst>
            <a:ext uri="{FF2B5EF4-FFF2-40B4-BE49-F238E27FC236}">
              <a16:creationId xmlns:a16="http://schemas.microsoft.com/office/drawing/2014/main" id="{00000000-0008-0000-0F00-0000BB010000}"/>
            </a:ext>
          </a:extLst>
        </xdr:cNvPr>
        <xdr:cNvSpPr/>
      </xdr:nvSpPr>
      <xdr:spPr>
        <a:xfrm>
          <a:off x="12029440" y="66858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23949</xdr:rowOff>
    </xdr:from>
    <xdr:to>
      <xdr:col>76</xdr:col>
      <xdr:colOff>114300</xdr:colOff>
      <xdr:row>40</xdr:row>
      <xdr:rowOff>27215</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flipV="1">
          <a:off x="12072620" y="6729549"/>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103777</xdr:rowOff>
    </xdr:from>
    <xdr:to>
      <xdr:col>67</xdr:col>
      <xdr:colOff>101600</xdr:colOff>
      <xdr:row>40</xdr:row>
      <xdr:rowOff>33927</xdr:rowOff>
    </xdr:to>
    <xdr:sp macro="" textlink="">
      <xdr:nvSpPr>
        <xdr:cNvPr id="445" name="楕円 444">
          <a:extLst>
            <a:ext uri="{FF2B5EF4-FFF2-40B4-BE49-F238E27FC236}">
              <a16:creationId xmlns:a16="http://schemas.microsoft.com/office/drawing/2014/main" id="{00000000-0008-0000-0F00-0000BD010000}"/>
            </a:ext>
          </a:extLst>
        </xdr:cNvPr>
        <xdr:cNvSpPr/>
      </xdr:nvSpPr>
      <xdr:spPr>
        <a:xfrm>
          <a:off x="11231880" y="66417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154577</xdr:rowOff>
    </xdr:from>
    <xdr:to>
      <xdr:col>71</xdr:col>
      <xdr:colOff>177800</xdr:colOff>
      <xdr:row>40</xdr:row>
      <xdr:rowOff>27215</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1282680" y="6692537"/>
          <a:ext cx="78994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34372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26752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190054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110298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96900</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3437244" y="680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65876</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2675244" y="6771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69142</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00000000-0008-0000-0F00-0000C5010000}"/>
            </a:ext>
          </a:extLst>
        </xdr:cNvPr>
        <xdr:cNvSpPr txBox="1"/>
      </xdr:nvSpPr>
      <xdr:spPr>
        <a:xfrm>
          <a:off x="11900544" y="677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25054</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00000000-0008-0000-0F00-0000C6010000}"/>
            </a:ext>
          </a:extLst>
        </xdr:cNvPr>
        <xdr:cNvSpPr txBox="1"/>
      </xdr:nvSpPr>
      <xdr:spPr>
        <a:xfrm>
          <a:off x="11102984" y="6730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a:extLst>
            <a:ext uri="{FF2B5EF4-FFF2-40B4-BE49-F238E27FC236}">
              <a16:creationId xmlns:a16="http://schemas.microsoft.com/office/drawing/2014/main" id="{00000000-0008-0000-0F00-0000DB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19509104" y="5572770"/>
          <a:ext cx="0" cy="1433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477" name="【一般廃棄物処理施設】&#10;一人当たり有形固定資産（償却資産）額最小値テキスト">
          <a:extLst>
            <a:ext uri="{FF2B5EF4-FFF2-40B4-BE49-F238E27FC236}">
              <a16:creationId xmlns:a16="http://schemas.microsoft.com/office/drawing/2014/main" id="{00000000-0008-0000-0F00-0000DD010000}"/>
            </a:ext>
          </a:extLst>
        </xdr:cNvPr>
        <xdr:cNvSpPr txBox="1"/>
      </xdr:nvSpPr>
      <xdr:spPr>
        <a:xfrm>
          <a:off x="19547840" y="70102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9443700" y="70064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479" name="【一般廃棄物処理施設】&#10;一人当たり有形固定資産（償却資産）額最大値テキスト">
          <a:extLst>
            <a:ext uri="{FF2B5EF4-FFF2-40B4-BE49-F238E27FC236}">
              <a16:creationId xmlns:a16="http://schemas.microsoft.com/office/drawing/2014/main" id="{00000000-0008-0000-0F00-0000DF010000}"/>
            </a:ext>
          </a:extLst>
        </xdr:cNvPr>
        <xdr:cNvSpPr txBox="1"/>
      </xdr:nvSpPr>
      <xdr:spPr>
        <a:xfrm>
          <a:off x="19547840" y="535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9443700" y="5572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20507</xdr:rowOff>
    </xdr:from>
    <xdr:ext cx="599010" cy="259045"/>
    <xdr:sp macro="" textlink="">
      <xdr:nvSpPr>
        <xdr:cNvPr id="481" name="【一般廃棄物処理施設】&#10;一人当たり有形固定資産（償却資産）額平均値テキスト">
          <a:extLst>
            <a:ext uri="{FF2B5EF4-FFF2-40B4-BE49-F238E27FC236}">
              <a16:creationId xmlns:a16="http://schemas.microsoft.com/office/drawing/2014/main" id="{00000000-0008-0000-0F00-0000E1010000}"/>
            </a:ext>
          </a:extLst>
        </xdr:cNvPr>
        <xdr:cNvSpPr txBox="1"/>
      </xdr:nvSpPr>
      <xdr:spPr>
        <a:xfrm>
          <a:off x="19547840" y="6558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19458940" y="6707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18735040" y="67092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17937480" y="671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17162780" y="6322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16388080" y="67392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32617</xdr:rowOff>
    </xdr:from>
    <xdr:to>
      <xdr:col>116</xdr:col>
      <xdr:colOff>114300</xdr:colOff>
      <xdr:row>40</xdr:row>
      <xdr:rowOff>134217</xdr:rowOff>
    </xdr:to>
    <xdr:sp macro="" textlink="">
      <xdr:nvSpPr>
        <xdr:cNvPr id="492" name="楕円 491">
          <a:extLst>
            <a:ext uri="{FF2B5EF4-FFF2-40B4-BE49-F238E27FC236}">
              <a16:creationId xmlns:a16="http://schemas.microsoft.com/office/drawing/2014/main" id="{00000000-0008-0000-0F00-0000EC010000}"/>
            </a:ext>
          </a:extLst>
        </xdr:cNvPr>
        <xdr:cNvSpPr/>
      </xdr:nvSpPr>
      <xdr:spPr>
        <a:xfrm>
          <a:off x="19458940" y="673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11044</xdr:rowOff>
    </xdr:from>
    <xdr:ext cx="534377" cy="259045"/>
    <xdr:sp macro="" textlink="">
      <xdr:nvSpPr>
        <xdr:cNvPr id="493" name="【一般廃棄物処理施設】&#10;一人当たり有形固定資産（償却資産）額該当値テキスト">
          <a:extLst>
            <a:ext uri="{FF2B5EF4-FFF2-40B4-BE49-F238E27FC236}">
              <a16:creationId xmlns:a16="http://schemas.microsoft.com/office/drawing/2014/main" id="{00000000-0008-0000-0F00-0000ED010000}"/>
            </a:ext>
          </a:extLst>
        </xdr:cNvPr>
        <xdr:cNvSpPr txBox="1"/>
      </xdr:nvSpPr>
      <xdr:spPr>
        <a:xfrm>
          <a:off x="19547840" y="671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32695</xdr:rowOff>
    </xdr:from>
    <xdr:to>
      <xdr:col>112</xdr:col>
      <xdr:colOff>38100</xdr:colOff>
      <xdr:row>40</xdr:row>
      <xdr:rowOff>134295</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18735040" y="67382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83417</xdr:rowOff>
    </xdr:from>
    <xdr:to>
      <xdr:col>116</xdr:col>
      <xdr:colOff>63500</xdr:colOff>
      <xdr:row>40</xdr:row>
      <xdr:rowOff>83495</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flipV="1">
          <a:off x="18778220" y="6789017"/>
          <a:ext cx="73152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33652</xdr:rowOff>
    </xdr:from>
    <xdr:to>
      <xdr:col>107</xdr:col>
      <xdr:colOff>101600</xdr:colOff>
      <xdr:row>40</xdr:row>
      <xdr:rowOff>135252</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17937480" y="673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83495</xdr:rowOff>
    </xdr:from>
    <xdr:to>
      <xdr:col>111</xdr:col>
      <xdr:colOff>177800</xdr:colOff>
      <xdr:row>40</xdr:row>
      <xdr:rowOff>84452</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flipV="1">
          <a:off x="17988280" y="6789095"/>
          <a:ext cx="789940" cy="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48802</xdr:rowOff>
    </xdr:from>
    <xdr:to>
      <xdr:col>102</xdr:col>
      <xdr:colOff>165100</xdr:colOff>
      <xdr:row>40</xdr:row>
      <xdr:rowOff>150402</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17162780" y="675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84452</xdr:rowOff>
    </xdr:from>
    <xdr:to>
      <xdr:col>107</xdr:col>
      <xdr:colOff>50800</xdr:colOff>
      <xdr:row>40</xdr:row>
      <xdr:rowOff>99602</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17213580" y="6790052"/>
          <a:ext cx="774700" cy="1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53600</xdr:rowOff>
    </xdr:from>
    <xdr:to>
      <xdr:col>98</xdr:col>
      <xdr:colOff>38100</xdr:colOff>
      <xdr:row>40</xdr:row>
      <xdr:rowOff>155200</xdr:rowOff>
    </xdr:to>
    <xdr:sp macro="" textlink="">
      <xdr:nvSpPr>
        <xdr:cNvPr id="500" name="楕円 499">
          <a:extLst>
            <a:ext uri="{FF2B5EF4-FFF2-40B4-BE49-F238E27FC236}">
              <a16:creationId xmlns:a16="http://schemas.microsoft.com/office/drawing/2014/main" id="{00000000-0008-0000-0F00-0000F4010000}"/>
            </a:ext>
          </a:extLst>
        </xdr:cNvPr>
        <xdr:cNvSpPr/>
      </xdr:nvSpPr>
      <xdr:spPr>
        <a:xfrm>
          <a:off x="16388080" y="67592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99602</xdr:rowOff>
    </xdr:from>
    <xdr:to>
      <xdr:col>102</xdr:col>
      <xdr:colOff>114300</xdr:colOff>
      <xdr:row>40</xdr:row>
      <xdr:rowOff>104400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flipV="1">
          <a:off x="16431260" y="6805202"/>
          <a:ext cx="782320" cy="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117926</xdr:rowOff>
    </xdr:from>
    <xdr:ext cx="599010" cy="259045"/>
    <xdr:sp macro="" textlink="">
      <xdr:nvSpPr>
        <xdr:cNvPr id="502" name="n_1ave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18496495" y="6488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126446</xdr:rowOff>
    </xdr:from>
    <xdr:ext cx="599010" cy="259045"/>
    <xdr:sp macro="" textlink="">
      <xdr:nvSpPr>
        <xdr:cNvPr id="503" name="n_2ave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17734495" y="649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504" name="n_3ave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16936935" y="610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151784</xdr:rowOff>
    </xdr:from>
    <xdr:ext cx="534377" cy="259045"/>
    <xdr:sp macro="" textlink="">
      <xdr:nvSpPr>
        <xdr:cNvPr id="505" name="n_4ave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16194551" y="652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125422</xdr:rowOff>
    </xdr:from>
    <xdr:ext cx="534377" cy="259045"/>
    <xdr:sp macro="" textlink="">
      <xdr:nvSpPr>
        <xdr:cNvPr id="506" name="n_1main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18528811" y="683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126379</xdr:rowOff>
    </xdr:from>
    <xdr:ext cx="534377" cy="259045"/>
    <xdr:sp macro="" textlink="">
      <xdr:nvSpPr>
        <xdr:cNvPr id="507" name="n_2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17766811" y="683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141529</xdr:rowOff>
    </xdr:from>
    <xdr:ext cx="534377" cy="259045"/>
    <xdr:sp macro="" textlink="">
      <xdr:nvSpPr>
        <xdr:cNvPr id="508" name="n_3main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16969251" y="684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146327</xdr:rowOff>
    </xdr:from>
    <xdr:ext cx="534377" cy="259045"/>
    <xdr:sp macro="" textlink="">
      <xdr:nvSpPr>
        <xdr:cNvPr id="509" name="n_4mainValue【一般廃棄物処理施設】&#10;一人当たり有形固定資産（償却資産）額">
          <a:extLst>
            <a:ext uri="{FF2B5EF4-FFF2-40B4-BE49-F238E27FC236}">
              <a16:creationId xmlns:a16="http://schemas.microsoft.com/office/drawing/2014/main" id="{00000000-0008-0000-0F00-0000FD010000}"/>
            </a:ext>
          </a:extLst>
        </xdr:cNvPr>
        <xdr:cNvSpPr txBox="1"/>
      </xdr:nvSpPr>
      <xdr:spPr>
        <a:xfrm>
          <a:off x="16194551" y="685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00000000-0008-0000-0F00-000016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flipV="1">
          <a:off x="14375764" y="9471116"/>
          <a:ext cx="0" cy="1388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6" name="【保健センター・保健所】&#10;有形固定資産減価償却率最小値テキスト">
          <a:extLst>
            <a:ext uri="{FF2B5EF4-FFF2-40B4-BE49-F238E27FC236}">
              <a16:creationId xmlns:a16="http://schemas.microsoft.com/office/drawing/2014/main" id="{00000000-0008-0000-0F00-000018020000}"/>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538" name="【保健センター・保健所】&#10;有形固定資産減価償却率最大値テキスト">
          <a:extLst>
            <a:ext uri="{FF2B5EF4-FFF2-40B4-BE49-F238E27FC236}">
              <a16:creationId xmlns:a16="http://schemas.microsoft.com/office/drawing/2014/main" id="{00000000-0008-0000-0F00-00001A020000}"/>
            </a:ext>
          </a:extLst>
        </xdr:cNvPr>
        <xdr:cNvSpPr txBox="1"/>
      </xdr:nvSpPr>
      <xdr:spPr>
        <a:xfrm>
          <a:off x="14414500" y="9250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4287500" y="94711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id="{00000000-0008-0000-0F00-00001C020000}"/>
            </a:ext>
          </a:extLst>
        </xdr:cNvPr>
        <xdr:cNvSpPr txBox="1"/>
      </xdr:nvSpPr>
      <xdr:spPr>
        <a:xfrm>
          <a:off x="14414500" y="100077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4325600" y="1002937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3578840" y="9972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2804140" y="99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2029440" y="99167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123188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48804</xdr:rowOff>
    </xdr:from>
    <xdr:to>
      <xdr:col>85</xdr:col>
      <xdr:colOff>177800</xdr:colOff>
      <xdr:row>59</xdr:row>
      <xdr:rowOff>150404</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4325600" y="993956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71681</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00000000-0008-0000-0F00-000028020000}"/>
            </a:ext>
          </a:extLst>
        </xdr:cNvPr>
        <xdr:cNvSpPr txBox="1"/>
      </xdr:nvSpPr>
      <xdr:spPr>
        <a:xfrm>
          <a:off x="14414500" y="979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1451</xdr:rowOff>
    </xdr:from>
    <xdr:to>
      <xdr:col>81</xdr:col>
      <xdr:colOff>101600</xdr:colOff>
      <xdr:row>59</xdr:row>
      <xdr:rowOff>103051</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13578840" y="989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52251</xdr:rowOff>
    </xdr:from>
    <xdr:to>
      <xdr:col>85</xdr:col>
      <xdr:colOff>127000</xdr:colOff>
      <xdr:row>59</xdr:row>
      <xdr:rowOff>99604</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3629640" y="9943011"/>
          <a:ext cx="74676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164737</xdr:rowOff>
    </xdr:from>
    <xdr:to>
      <xdr:col>76</xdr:col>
      <xdr:colOff>165100</xdr:colOff>
      <xdr:row>59</xdr:row>
      <xdr:rowOff>94887</xdr:rowOff>
    </xdr:to>
    <xdr:sp macro="" textlink="">
      <xdr:nvSpPr>
        <xdr:cNvPr id="555" name="楕円 554">
          <a:extLst>
            <a:ext uri="{FF2B5EF4-FFF2-40B4-BE49-F238E27FC236}">
              <a16:creationId xmlns:a16="http://schemas.microsoft.com/office/drawing/2014/main" id="{00000000-0008-0000-0F00-00002B020000}"/>
            </a:ext>
          </a:extLst>
        </xdr:cNvPr>
        <xdr:cNvSpPr/>
      </xdr:nvSpPr>
      <xdr:spPr>
        <a:xfrm>
          <a:off x="12804140" y="98878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44087</xdr:rowOff>
    </xdr:from>
    <xdr:to>
      <xdr:col>81</xdr:col>
      <xdr:colOff>50800</xdr:colOff>
      <xdr:row>59</xdr:row>
      <xdr:rowOff>52251</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2854940" y="9934847"/>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138612</xdr:rowOff>
    </xdr:from>
    <xdr:to>
      <xdr:col>72</xdr:col>
      <xdr:colOff>38100</xdr:colOff>
      <xdr:row>59</xdr:row>
      <xdr:rowOff>68762</xdr:rowOff>
    </xdr:to>
    <xdr:sp macro="" textlink="">
      <xdr:nvSpPr>
        <xdr:cNvPr id="557" name="楕円 556">
          <a:extLst>
            <a:ext uri="{FF2B5EF4-FFF2-40B4-BE49-F238E27FC236}">
              <a16:creationId xmlns:a16="http://schemas.microsoft.com/office/drawing/2014/main" id="{00000000-0008-0000-0F00-00002D020000}"/>
            </a:ext>
          </a:extLst>
        </xdr:cNvPr>
        <xdr:cNvSpPr/>
      </xdr:nvSpPr>
      <xdr:spPr>
        <a:xfrm>
          <a:off x="12029440" y="98617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17962</xdr:rowOff>
    </xdr:from>
    <xdr:to>
      <xdr:col>76</xdr:col>
      <xdr:colOff>114300</xdr:colOff>
      <xdr:row>59</xdr:row>
      <xdr:rowOff>44087</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2072620" y="9908722"/>
          <a:ext cx="7823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104322</xdr:rowOff>
    </xdr:from>
    <xdr:to>
      <xdr:col>67</xdr:col>
      <xdr:colOff>101600</xdr:colOff>
      <xdr:row>59</xdr:row>
      <xdr:rowOff>34472</xdr:rowOff>
    </xdr:to>
    <xdr:sp macro="" textlink="">
      <xdr:nvSpPr>
        <xdr:cNvPr id="559" name="楕円 558">
          <a:extLst>
            <a:ext uri="{FF2B5EF4-FFF2-40B4-BE49-F238E27FC236}">
              <a16:creationId xmlns:a16="http://schemas.microsoft.com/office/drawing/2014/main" id="{00000000-0008-0000-0F00-00002F020000}"/>
            </a:ext>
          </a:extLst>
        </xdr:cNvPr>
        <xdr:cNvSpPr/>
      </xdr:nvSpPr>
      <xdr:spPr>
        <a:xfrm>
          <a:off x="11231880" y="982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155122</xdr:rowOff>
    </xdr:from>
    <xdr:to>
      <xdr:col>71</xdr:col>
      <xdr:colOff>177800</xdr:colOff>
      <xdr:row>59</xdr:row>
      <xdr:rowOff>17962</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1282680" y="9878242"/>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2739</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3437244" y="1006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2675244" y="10051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1900544" y="1000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1102984" y="1001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119578</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3437244"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111414</xdr:rowOff>
    </xdr:from>
    <xdr:ext cx="405111" cy="259045"/>
    <xdr:sp macro="" textlink="">
      <xdr:nvSpPr>
        <xdr:cNvPr id="566" name="n_2main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2675244" y="966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85289</xdr:rowOff>
    </xdr:from>
    <xdr:ext cx="405111" cy="259045"/>
    <xdr:sp macro="" textlink="">
      <xdr:nvSpPr>
        <xdr:cNvPr id="567" name="n_3mainValue【保健センター・保健所】&#10;有形固定資産減価償却率">
          <a:extLst>
            <a:ext uri="{FF2B5EF4-FFF2-40B4-BE49-F238E27FC236}">
              <a16:creationId xmlns:a16="http://schemas.microsoft.com/office/drawing/2014/main" id="{00000000-0008-0000-0F00-000037020000}"/>
            </a:ext>
          </a:extLst>
        </xdr:cNvPr>
        <xdr:cNvSpPr txBox="1"/>
      </xdr:nvSpPr>
      <xdr:spPr>
        <a:xfrm>
          <a:off x="11900544" y="964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50999</xdr:rowOff>
    </xdr:from>
    <xdr:ext cx="405111" cy="259045"/>
    <xdr:sp macro="" textlink="">
      <xdr:nvSpPr>
        <xdr:cNvPr id="568" name="n_4mainValue【保健センター・保健所】&#10;有形固定資産減価償却率">
          <a:extLst>
            <a:ext uri="{FF2B5EF4-FFF2-40B4-BE49-F238E27FC236}">
              <a16:creationId xmlns:a16="http://schemas.microsoft.com/office/drawing/2014/main" id="{00000000-0008-0000-0F00-000038020000}"/>
            </a:ext>
          </a:extLst>
        </xdr:cNvPr>
        <xdr:cNvSpPr txBox="1"/>
      </xdr:nvSpPr>
      <xdr:spPr>
        <a:xfrm>
          <a:off x="11102984" y="960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00000000-0008-0000-0F00-00004F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19509104" y="936498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00000000-0008-0000-0F00-000051020000}"/>
            </a:ext>
          </a:extLst>
        </xdr:cNvPr>
        <xdr:cNvSpPr txBox="1"/>
      </xdr:nvSpPr>
      <xdr:spPr>
        <a:xfrm>
          <a:off x="1954784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9443700" y="1079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00000000-0008-0000-0F00-000053020000}"/>
            </a:ext>
          </a:extLst>
        </xdr:cNvPr>
        <xdr:cNvSpPr txBox="1"/>
      </xdr:nvSpPr>
      <xdr:spPr>
        <a:xfrm>
          <a:off x="19547840" y="914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9443700" y="9364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00000000-0008-0000-0F00-000055020000}"/>
            </a:ext>
          </a:extLst>
        </xdr:cNvPr>
        <xdr:cNvSpPr txBox="1"/>
      </xdr:nvSpPr>
      <xdr:spPr>
        <a:xfrm>
          <a:off x="19547840" y="1032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1945894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18735040" y="10441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17937480" y="10487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17162780" y="10495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16388080" y="10499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1945894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156227</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00000000-0008-0000-0F00-000061020000}"/>
            </a:ext>
          </a:extLst>
        </xdr:cNvPr>
        <xdr:cNvSpPr txBox="1"/>
      </xdr:nvSpPr>
      <xdr:spPr>
        <a:xfrm>
          <a:off x="19547840"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10160</xdr:rowOff>
    </xdr:from>
    <xdr:to>
      <xdr:col>112</xdr:col>
      <xdr:colOff>38100</xdr:colOff>
      <xdr:row>63</xdr:row>
      <xdr:rowOff>111760</xdr:rowOff>
    </xdr:to>
    <xdr:sp macro="" textlink="">
      <xdr:nvSpPr>
        <xdr:cNvPr id="610" name="楕円 609">
          <a:extLst>
            <a:ext uri="{FF2B5EF4-FFF2-40B4-BE49-F238E27FC236}">
              <a16:creationId xmlns:a16="http://schemas.microsoft.com/office/drawing/2014/main" id="{00000000-0008-0000-0F00-000062020000}"/>
            </a:ext>
          </a:extLst>
        </xdr:cNvPr>
        <xdr:cNvSpPr/>
      </xdr:nvSpPr>
      <xdr:spPr>
        <a:xfrm>
          <a:off x="18735040" y="105714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60960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flipV="1">
          <a:off x="18778220" y="1061847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13970</xdr:rowOff>
    </xdr:from>
    <xdr:to>
      <xdr:col>107</xdr:col>
      <xdr:colOff>101600</xdr:colOff>
      <xdr:row>63</xdr:row>
      <xdr:rowOff>115570</xdr:rowOff>
    </xdr:to>
    <xdr:sp macro="" textlink="">
      <xdr:nvSpPr>
        <xdr:cNvPr id="612" name="楕円 611">
          <a:extLst>
            <a:ext uri="{FF2B5EF4-FFF2-40B4-BE49-F238E27FC236}">
              <a16:creationId xmlns:a16="http://schemas.microsoft.com/office/drawing/2014/main" id="{00000000-0008-0000-0F00-000064020000}"/>
            </a:ext>
          </a:extLst>
        </xdr:cNvPr>
        <xdr:cNvSpPr/>
      </xdr:nvSpPr>
      <xdr:spPr>
        <a:xfrm>
          <a:off x="1793748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60960</xdr:rowOff>
    </xdr:from>
    <xdr:to>
      <xdr:col>111</xdr:col>
      <xdr:colOff>177800</xdr:colOff>
      <xdr:row>63</xdr:row>
      <xdr:rowOff>64770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flipV="1">
          <a:off x="17988280" y="1062228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614" name="楕円 613">
          <a:extLst>
            <a:ext uri="{FF2B5EF4-FFF2-40B4-BE49-F238E27FC236}">
              <a16:creationId xmlns:a16="http://schemas.microsoft.com/office/drawing/2014/main" id="{00000000-0008-0000-0F00-000066020000}"/>
            </a:ext>
          </a:extLst>
        </xdr:cNvPr>
        <xdr:cNvSpPr/>
      </xdr:nvSpPr>
      <xdr:spPr>
        <a:xfrm>
          <a:off x="1716278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64770</xdr:rowOff>
    </xdr:from>
    <xdr:to>
      <xdr:col>107</xdr:col>
      <xdr:colOff>50800</xdr:colOff>
      <xdr:row>63</xdr:row>
      <xdr:rowOff>68580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flipV="1">
          <a:off x="17213580" y="1062609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17780</xdr:rowOff>
    </xdr:from>
    <xdr:to>
      <xdr:col>98</xdr:col>
      <xdr:colOff>38100</xdr:colOff>
      <xdr:row>63</xdr:row>
      <xdr:rowOff>119380</xdr:rowOff>
    </xdr:to>
    <xdr:sp macro="" textlink="">
      <xdr:nvSpPr>
        <xdr:cNvPr id="616" name="楕円 615">
          <a:extLst>
            <a:ext uri="{FF2B5EF4-FFF2-40B4-BE49-F238E27FC236}">
              <a16:creationId xmlns:a16="http://schemas.microsoft.com/office/drawing/2014/main" id="{00000000-0008-0000-0F00-000068020000}"/>
            </a:ext>
          </a:extLst>
        </xdr:cNvPr>
        <xdr:cNvSpPr/>
      </xdr:nvSpPr>
      <xdr:spPr>
        <a:xfrm>
          <a:off x="16388080" y="10579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68580</xdr:rowOff>
    </xdr:from>
    <xdr:to>
      <xdr:col>102</xdr:col>
      <xdr:colOff>114300</xdr:colOff>
      <xdr:row>63</xdr:row>
      <xdr:rowOff>68580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6431260" y="106299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166387</xdr:rowOff>
    </xdr:from>
    <xdr:ext cx="469744" cy="259045"/>
    <xdr:sp macro="" textlink="">
      <xdr:nvSpPr>
        <xdr:cNvPr id="618" name="n_1aveValue【保健センター・保健所】&#10;一人当たり面積">
          <a:extLst>
            <a:ext uri="{FF2B5EF4-FFF2-40B4-BE49-F238E27FC236}">
              <a16:creationId xmlns:a16="http://schemas.microsoft.com/office/drawing/2014/main" id="{00000000-0008-0000-0F00-00006A020000}"/>
            </a:ext>
          </a:extLst>
        </xdr:cNvPr>
        <xdr:cNvSpPr txBox="1"/>
      </xdr:nvSpPr>
      <xdr:spPr>
        <a:xfrm>
          <a:off x="185611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619" name="n_2aveValue【保健センター・保健所】&#10;一人当たり面積">
          <a:extLst>
            <a:ext uri="{FF2B5EF4-FFF2-40B4-BE49-F238E27FC236}">
              <a16:creationId xmlns:a16="http://schemas.microsoft.com/office/drawing/2014/main" id="{00000000-0008-0000-0F00-00006B020000}"/>
            </a:ext>
          </a:extLst>
        </xdr:cNvPr>
        <xdr:cNvSpPr txBox="1"/>
      </xdr:nvSpPr>
      <xdr:spPr>
        <a:xfrm>
          <a:off x="1777626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48277</xdr:rowOff>
    </xdr:from>
    <xdr:ext cx="469744" cy="259045"/>
    <xdr:sp macro="" textlink="">
      <xdr:nvSpPr>
        <xdr:cNvPr id="620" name="n_3aveValue【保健センター・保健所】&#10;一人当たり面積">
          <a:extLst>
            <a:ext uri="{FF2B5EF4-FFF2-40B4-BE49-F238E27FC236}">
              <a16:creationId xmlns:a16="http://schemas.microsoft.com/office/drawing/2014/main" id="{00000000-0008-0000-0F00-00006C020000}"/>
            </a:ext>
          </a:extLst>
        </xdr:cNvPr>
        <xdr:cNvSpPr txBox="1"/>
      </xdr:nvSpPr>
      <xdr:spPr>
        <a:xfrm>
          <a:off x="1700156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621" name="n_4aveValue【保健センター・保健所】&#10;一人当たり面積">
          <a:extLst>
            <a:ext uri="{FF2B5EF4-FFF2-40B4-BE49-F238E27FC236}">
              <a16:creationId xmlns:a16="http://schemas.microsoft.com/office/drawing/2014/main" id="{00000000-0008-0000-0F00-00006D020000}"/>
            </a:ext>
          </a:extLst>
        </xdr:cNvPr>
        <xdr:cNvSpPr txBox="1"/>
      </xdr:nvSpPr>
      <xdr:spPr>
        <a:xfrm>
          <a:off x="1622686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102887</xdr:rowOff>
    </xdr:from>
    <xdr:ext cx="469744" cy="259045"/>
    <xdr:sp macro="" textlink="">
      <xdr:nvSpPr>
        <xdr:cNvPr id="622" name="n_1mainValue【保健センター・保健所】&#10;一人当たり面積">
          <a:extLst>
            <a:ext uri="{FF2B5EF4-FFF2-40B4-BE49-F238E27FC236}">
              <a16:creationId xmlns:a16="http://schemas.microsoft.com/office/drawing/2014/main" id="{00000000-0008-0000-0F00-00006E020000}"/>
            </a:ext>
          </a:extLst>
        </xdr:cNvPr>
        <xdr:cNvSpPr txBox="1"/>
      </xdr:nvSpPr>
      <xdr:spPr>
        <a:xfrm>
          <a:off x="185611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106697</xdr:rowOff>
    </xdr:from>
    <xdr:ext cx="469744" cy="259045"/>
    <xdr:sp macro="" textlink="">
      <xdr:nvSpPr>
        <xdr:cNvPr id="623" name="n_2mainValue【保健センター・保健所】&#10;一人当たり面積">
          <a:extLst>
            <a:ext uri="{FF2B5EF4-FFF2-40B4-BE49-F238E27FC236}">
              <a16:creationId xmlns:a16="http://schemas.microsoft.com/office/drawing/2014/main" id="{00000000-0008-0000-0F00-00006F020000}"/>
            </a:ext>
          </a:extLst>
        </xdr:cNvPr>
        <xdr:cNvSpPr txBox="1"/>
      </xdr:nvSpPr>
      <xdr:spPr>
        <a:xfrm>
          <a:off x="17776267"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110507</xdr:rowOff>
    </xdr:from>
    <xdr:ext cx="469744" cy="259045"/>
    <xdr:sp macro="" textlink="">
      <xdr:nvSpPr>
        <xdr:cNvPr id="624" name="n_3mainValue【保健センター・保健所】&#10;一人当たり面積">
          <a:extLst>
            <a:ext uri="{FF2B5EF4-FFF2-40B4-BE49-F238E27FC236}">
              <a16:creationId xmlns:a16="http://schemas.microsoft.com/office/drawing/2014/main" id="{00000000-0008-0000-0F00-000070020000}"/>
            </a:ext>
          </a:extLst>
        </xdr:cNvPr>
        <xdr:cNvSpPr txBox="1"/>
      </xdr:nvSpPr>
      <xdr:spPr>
        <a:xfrm>
          <a:off x="1700156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110507</xdr:rowOff>
    </xdr:from>
    <xdr:ext cx="469744" cy="259045"/>
    <xdr:sp macro="" textlink="">
      <xdr:nvSpPr>
        <xdr:cNvPr id="625" name="n_4mainValue【保健センター・保健所】&#10;一人当たり面積">
          <a:extLst>
            <a:ext uri="{FF2B5EF4-FFF2-40B4-BE49-F238E27FC236}">
              <a16:creationId xmlns:a16="http://schemas.microsoft.com/office/drawing/2014/main" id="{00000000-0008-0000-0F00-000071020000}"/>
            </a:ext>
          </a:extLst>
        </xdr:cNvPr>
        <xdr:cNvSpPr txBox="1"/>
      </xdr:nvSpPr>
      <xdr:spPr>
        <a:xfrm>
          <a:off x="1622686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00000000-0008-0000-0F00-000088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0" name="【消防施設】&#10;有形固定資産減価償却率最小値テキスト">
          <a:extLst>
            <a:ext uri="{FF2B5EF4-FFF2-40B4-BE49-F238E27FC236}">
              <a16:creationId xmlns:a16="http://schemas.microsoft.com/office/drawing/2014/main" id="{00000000-0008-0000-0F00-00008A020000}"/>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2" name="【消防施設】&#10;有形固定資産減価償却率最大値テキスト">
          <a:extLst>
            <a:ext uri="{FF2B5EF4-FFF2-40B4-BE49-F238E27FC236}">
              <a16:creationId xmlns:a16="http://schemas.microsoft.com/office/drawing/2014/main" id="{00000000-0008-0000-0F00-00008C020000}"/>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21607</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00000000-0008-0000-0F00-00008E020000}"/>
            </a:ext>
          </a:extLst>
        </xdr:cNvPr>
        <xdr:cNvSpPr txBox="1"/>
      </xdr:nvSpPr>
      <xdr:spPr>
        <a:xfrm>
          <a:off x="14414500" y="13600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4325600" y="137490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3578840" y="1375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2804140" y="1377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2029440" y="136372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1231880" y="13724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2539</xdr:rowOff>
    </xdr:from>
    <xdr:to>
      <xdr:col>85</xdr:col>
      <xdr:colOff>177800</xdr:colOff>
      <xdr:row>83</xdr:row>
      <xdr:rowOff>104139</xdr:rowOff>
    </xdr:to>
    <xdr:sp macro="" textlink="">
      <xdr:nvSpPr>
        <xdr:cNvPr id="665" name="楕円 664">
          <a:extLst>
            <a:ext uri="{FF2B5EF4-FFF2-40B4-BE49-F238E27FC236}">
              <a16:creationId xmlns:a16="http://schemas.microsoft.com/office/drawing/2014/main" id="{00000000-0008-0000-0F00-000099020000}"/>
            </a:ext>
          </a:extLst>
        </xdr:cNvPr>
        <xdr:cNvSpPr/>
      </xdr:nvSpPr>
      <xdr:spPr>
        <a:xfrm>
          <a:off x="14325600" y="1391665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152416</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00000000-0008-0000-0F00-00009A020000}"/>
            </a:ext>
          </a:extLst>
        </xdr:cNvPr>
        <xdr:cNvSpPr txBox="1"/>
      </xdr:nvSpPr>
      <xdr:spPr>
        <a:xfrm>
          <a:off x="14414500" y="13898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144780</xdr:rowOff>
    </xdr:from>
    <xdr:to>
      <xdr:col>81</xdr:col>
      <xdr:colOff>101600</xdr:colOff>
      <xdr:row>83</xdr:row>
      <xdr:rowOff>74930</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3578840" y="13891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24130</xdr:rowOff>
    </xdr:from>
    <xdr:to>
      <xdr:col>85</xdr:col>
      <xdr:colOff>127000</xdr:colOff>
      <xdr:row>83</xdr:row>
      <xdr:rowOff>53339</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3629640" y="13938250"/>
          <a:ext cx="74676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125730</xdr:rowOff>
    </xdr:from>
    <xdr:to>
      <xdr:col>76</xdr:col>
      <xdr:colOff>165100</xdr:colOff>
      <xdr:row>83</xdr:row>
      <xdr:rowOff>55880</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2804140" y="13872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5080</xdr:rowOff>
    </xdr:from>
    <xdr:to>
      <xdr:col>81</xdr:col>
      <xdr:colOff>50800</xdr:colOff>
      <xdr:row>83</xdr:row>
      <xdr:rowOff>24130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2854940" y="1391920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101600</xdr:rowOff>
    </xdr:from>
    <xdr:to>
      <xdr:col>72</xdr:col>
      <xdr:colOff>38100</xdr:colOff>
      <xdr:row>83</xdr:row>
      <xdr:rowOff>31750</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2029440" y="13848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152400</xdr:rowOff>
    </xdr:from>
    <xdr:to>
      <xdr:col>76</xdr:col>
      <xdr:colOff>114300</xdr:colOff>
      <xdr:row>83</xdr:row>
      <xdr:rowOff>5080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2072620" y="13898880"/>
          <a:ext cx="78232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83820</xdr:rowOff>
    </xdr:from>
    <xdr:to>
      <xdr:col>67</xdr:col>
      <xdr:colOff>101600</xdr:colOff>
      <xdr:row>83</xdr:row>
      <xdr:rowOff>13970</xdr:rowOff>
    </xdr:to>
    <xdr:sp macro="" textlink="">
      <xdr:nvSpPr>
        <xdr:cNvPr id="673" name="楕円 672">
          <a:extLst>
            <a:ext uri="{FF2B5EF4-FFF2-40B4-BE49-F238E27FC236}">
              <a16:creationId xmlns:a16="http://schemas.microsoft.com/office/drawing/2014/main" id="{00000000-0008-0000-0F00-0000A1020000}"/>
            </a:ext>
          </a:extLst>
        </xdr:cNvPr>
        <xdr:cNvSpPr/>
      </xdr:nvSpPr>
      <xdr:spPr>
        <a:xfrm>
          <a:off x="11231880" y="13830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134620</xdr:rowOff>
    </xdr:from>
    <xdr:to>
      <xdr:col>71</xdr:col>
      <xdr:colOff>177800</xdr:colOff>
      <xdr:row>82</xdr:row>
      <xdr:rowOff>152400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1282680" y="13881100"/>
          <a:ext cx="78994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128288</xdr:rowOff>
    </xdr:from>
    <xdr:ext cx="405111" cy="259045"/>
    <xdr:sp macro="" textlink="">
      <xdr:nvSpPr>
        <xdr:cNvPr id="675" name="n_1aveValue【消防施設】&#10;有形固定資産減価償却率">
          <a:extLst>
            <a:ext uri="{FF2B5EF4-FFF2-40B4-BE49-F238E27FC236}">
              <a16:creationId xmlns:a16="http://schemas.microsoft.com/office/drawing/2014/main" id="{00000000-0008-0000-0F00-0000A3020000}"/>
            </a:ext>
          </a:extLst>
        </xdr:cNvPr>
        <xdr:cNvSpPr txBox="1"/>
      </xdr:nvSpPr>
      <xdr:spPr>
        <a:xfrm>
          <a:off x="134372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142257</xdr:rowOff>
    </xdr:from>
    <xdr:ext cx="405111" cy="259045"/>
    <xdr:sp macro="" textlink="">
      <xdr:nvSpPr>
        <xdr:cNvPr id="676" name="n_2aveValue【消防施設】&#10;有形固定資産減価償却率">
          <a:extLst>
            <a:ext uri="{FF2B5EF4-FFF2-40B4-BE49-F238E27FC236}">
              <a16:creationId xmlns:a16="http://schemas.microsoft.com/office/drawing/2014/main" id="{00000000-0008-0000-0F00-0000A4020000}"/>
            </a:ext>
          </a:extLst>
        </xdr:cNvPr>
        <xdr:cNvSpPr txBox="1"/>
      </xdr:nvSpPr>
      <xdr:spPr>
        <a:xfrm>
          <a:off x="12675244" y="1355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5097</xdr:rowOff>
    </xdr:from>
    <xdr:ext cx="405111" cy="259045"/>
    <xdr:sp macro="" textlink="">
      <xdr:nvSpPr>
        <xdr:cNvPr id="677" name="n_3aveValue【消防施設】&#10;有形固定資産減価償却率">
          <a:extLst>
            <a:ext uri="{FF2B5EF4-FFF2-40B4-BE49-F238E27FC236}">
              <a16:creationId xmlns:a16="http://schemas.microsoft.com/office/drawing/2014/main" id="{00000000-0008-0000-0F00-0000A5020000}"/>
            </a:ext>
          </a:extLst>
        </xdr:cNvPr>
        <xdr:cNvSpPr txBox="1"/>
      </xdr:nvSpPr>
      <xdr:spPr>
        <a:xfrm>
          <a:off x="11900544" y="13416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92727</xdr:rowOff>
    </xdr:from>
    <xdr:ext cx="405111" cy="259045"/>
    <xdr:sp macro="" textlink="">
      <xdr:nvSpPr>
        <xdr:cNvPr id="678" name="n_4aveValue【消防施設】&#10;有形固定資産減価償却率">
          <a:extLst>
            <a:ext uri="{FF2B5EF4-FFF2-40B4-BE49-F238E27FC236}">
              <a16:creationId xmlns:a16="http://schemas.microsoft.com/office/drawing/2014/main" id="{00000000-0008-0000-0F00-0000A6020000}"/>
            </a:ext>
          </a:extLst>
        </xdr:cNvPr>
        <xdr:cNvSpPr txBox="1"/>
      </xdr:nvSpPr>
      <xdr:spPr>
        <a:xfrm>
          <a:off x="11102984" y="13503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66057</xdr:rowOff>
    </xdr:from>
    <xdr:ext cx="405111" cy="259045"/>
    <xdr:sp macro="" textlink="">
      <xdr:nvSpPr>
        <xdr:cNvPr id="679" name="n_1mainValue【消防施設】&#10;有形固定資産減価償却率">
          <a:extLst>
            <a:ext uri="{FF2B5EF4-FFF2-40B4-BE49-F238E27FC236}">
              <a16:creationId xmlns:a16="http://schemas.microsoft.com/office/drawing/2014/main" id="{00000000-0008-0000-0F00-0000A7020000}"/>
            </a:ext>
          </a:extLst>
        </xdr:cNvPr>
        <xdr:cNvSpPr txBox="1"/>
      </xdr:nvSpPr>
      <xdr:spPr>
        <a:xfrm>
          <a:off x="13437244" y="13980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47007</xdr:rowOff>
    </xdr:from>
    <xdr:ext cx="405111" cy="259045"/>
    <xdr:sp macro="" textlink="">
      <xdr:nvSpPr>
        <xdr:cNvPr id="680" name="n_2mainValue【消防施設】&#10;有形固定資産減価償却率">
          <a:extLst>
            <a:ext uri="{FF2B5EF4-FFF2-40B4-BE49-F238E27FC236}">
              <a16:creationId xmlns:a16="http://schemas.microsoft.com/office/drawing/2014/main" id="{00000000-0008-0000-0F00-0000A8020000}"/>
            </a:ext>
          </a:extLst>
        </xdr:cNvPr>
        <xdr:cNvSpPr txBox="1"/>
      </xdr:nvSpPr>
      <xdr:spPr>
        <a:xfrm>
          <a:off x="12675244" y="1396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22877</xdr:rowOff>
    </xdr:from>
    <xdr:ext cx="405111" cy="259045"/>
    <xdr:sp macro="" textlink="">
      <xdr:nvSpPr>
        <xdr:cNvPr id="681" name="n_3mainValue【消防施設】&#10;有形固定資産減価償却率">
          <a:extLst>
            <a:ext uri="{FF2B5EF4-FFF2-40B4-BE49-F238E27FC236}">
              <a16:creationId xmlns:a16="http://schemas.microsoft.com/office/drawing/2014/main" id="{00000000-0008-0000-0F00-0000A9020000}"/>
            </a:ext>
          </a:extLst>
        </xdr:cNvPr>
        <xdr:cNvSpPr txBox="1"/>
      </xdr:nvSpPr>
      <xdr:spPr>
        <a:xfrm>
          <a:off x="119005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5097</xdr:rowOff>
    </xdr:from>
    <xdr:ext cx="405111" cy="259045"/>
    <xdr:sp macro="" textlink="">
      <xdr:nvSpPr>
        <xdr:cNvPr id="682" name="n_4mainValue【消防施設】&#10;有形固定資産減価償却率">
          <a:extLst>
            <a:ext uri="{FF2B5EF4-FFF2-40B4-BE49-F238E27FC236}">
              <a16:creationId xmlns:a16="http://schemas.microsoft.com/office/drawing/2014/main" id="{00000000-0008-0000-0F00-0000AA020000}"/>
            </a:ext>
          </a:extLst>
        </xdr:cNvPr>
        <xdr:cNvSpPr txBox="1"/>
      </xdr:nvSpPr>
      <xdr:spPr>
        <a:xfrm>
          <a:off x="11102984" y="13919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5589461" y="14019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5589461" y="136461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5589461" y="13272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5589461" y="12903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5589461" y="125298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00000000-0008-0000-0F00-0000C1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flipV="1">
          <a:off x="19509104" y="13176405"/>
          <a:ext cx="0" cy="1354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707" name="【消防施設】&#10;一人当たり面積最小値テキスト">
          <a:extLst>
            <a:ext uri="{FF2B5EF4-FFF2-40B4-BE49-F238E27FC236}">
              <a16:creationId xmlns:a16="http://schemas.microsoft.com/office/drawing/2014/main" id="{00000000-0008-0000-0F00-0000C3020000}"/>
            </a:ext>
          </a:extLst>
        </xdr:cNvPr>
        <xdr:cNvSpPr txBox="1"/>
      </xdr:nvSpPr>
      <xdr:spPr>
        <a:xfrm>
          <a:off x="19547840" y="14578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9443700" y="145312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709" name="【消防施設】&#10;一人当たり面積最大値テキスト">
          <a:extLst>
            <a:ext uri="{FF2B5EF4-FFF2-40B4-BE49-F238E27FC236}">
              <a16:creationId xmlns:a16="http://schemas.microsoft.com/office/drawing/2014/main" id="{00000000-0008-0000-0F00-0000C5020000}"/>
            </a:ext>
          </a:extLst>
        </xdr:cNvPr>
        <xdr:cNvSpPr txBox="1"/>
      </xdr:nvSpPr>
      <xdr:spPr>
        <a:xfrm>
          <a:off x="19547840" y="1295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9443700" y="13176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711" name="【消防施設】&#10;一人当たり面積平均値テキスト">
          <a:extLst>
            <a:ext uri="{FF2B5EF4-FFF2-40B4-BE49-F238E27FC236}">
              <a16:creationId xmlns:a16="http://schemas.microsoft.com/office/drawing/2014/main" id="{00000000-0008-0000-0F00-0000C7020000}"/>
            </a:ext>
          </a:extLst>
        </xdr:cNvPr>
        <xdr:cNvSpPr txBox="1"/>
      </xdr:nvSpPr>
      <xdr:spPr>
        <a:xfrm>
          <a:off x="19547840" y="14328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19458940" y="1447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18735040" y="144800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17937480" y="1448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17162780" y="144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16388080" y="14480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62951</xdr:rowOff>
    </xdr:from>
    <xdr:to>
      <xdr:col>116</xdr:col>
      <xdr:colOff>114300</xdr:colOff>
      <xdr:row>86</xdr:row>
      <xdr:rowOff>164551</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19458940" y="144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723" name="【消防施設】&#10;一人当たり面積該当値テキスト">
          <a:extLst>
            <a:ext uri="{FF2B5EF4-FFF2-40B4-BE49-F238E27FC236}">
              <a16:creationId xmlns:a16="http://schemas.microsoft.com/office/drawing/2014/main" id="{00000000-0008-0000-0F00-0000D3020000}"/>
            </a:ext>
          </a:extLst>
        </xdr:cNvPr>
        <xdr:cNvSpPr txBox="1"/>
      </xdr:nvSpPr>
      <xdr:spPr>
        <a:xfrm>
          <a:off x="19547840" y="1445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62962</xdr:rowOff>
    </xdr:from>
    <xdr:to>
      <xdr:col>112</xdr:col>
      <xdr:colOff>38100</xdr:colOff>
      <xdr:row>86</xdr:row>
      <xdr:rowOff>164562</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18735040" y="144800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113751</xdr:rowOff>
    </xdr:from>
    <xdr:to>
      <xdr:col>116</xdr:col>
      <xdr:colOff>63500</xdr:colOff>
      <xdr:row>86</xdr:row>
      <xdr:rowOff>113762</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flipV="1">
          <a:off x="18778220" y="14530791"/>
          <a:ext cx="73152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62978</xdr:rowOff>
    </xdr:from>
    <xdr:to>
      <xdr:col>107</xdr:col>
      <xdr:colOff>101600</xdr:colOff>
      <xdr:row>86</xdr:row>
      <xdr:rowOff>164578</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17937480" y="1448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113762</xdr:rowOff>
    </xdr:from>
    <xdr:to>
      <xdr:col>111</xdr:col>
      <xdr:colOff>177800</xdr:colOff>
      <xdr:row>86</xdr:row>
      <xdr:rowOff>113778</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flipV="1">
          <a:off x="17988280" y="14530802"/>
          <a:ext cx="78994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62990</xdr:rowOff>
    </xdr:from>
    <xdr:to>
      <xdr:col>102</xdr:col>
      <xdr:colOff>165100</xdr:colOff>
      <xdr:row>86</xdr:row>
      <xdr:rowOff>164590</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17162780" y="1448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113778</xdr:rowOff>
    </xdr:from>
    <xdr:to>
      <xdr:col>107</xdr:col>
      <xdr:colOff>50800</xdr:colOff>
      <xdr:row>86</xdr:row>
      <xdr:rowOff>113790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flipV="1">
          <a:off x="17213580" y="14530818"/>
          <a:ext cx="7747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63005</xdr:rowOff>
    </xdr:from>
    <xdr:to>
      <xdr:col>98</xdr:col>
      <xdr:colOff>38100</xdr:colOff>
      <xdr:row>86</xdr:row>
      <xdr:rowOff>164605</xdr:rowOff>
    </xdr:to>
    <xdr:sp macro="" textlink="">
      <xdr:nvSpPr>
        <xdr:cNvPr id="730" name="楕円 729">
          <a:extLst>
            <a:ext uri="{FF2B5EF4-FFF2-40B4-BE49-F238E27FC236}">
              <a16:creationId xmlns:a16="http://schemas.microsoft.com/office/drawing/2014/main" id="{00000000-0008-0000-0F00-0000DA020000}"/>
            </a:ext>
          </a:extLst>
        </xdr:cNvPr>
        <xdr:cNvSpPr/>
      </xdr:nvSpPr>
      <xdr:spPr>
        <a:xfrm>
          <a:off x="16388080" y="144800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113790</xdr:rowOff>
    </xdr:from>
    <xdr:to>
      <xdr:col>102</xdr:col>
      <xdr:colOff>114300</xdr:colOff>
      <xdr:row>86</xdr:row>
      <xdr:rowOff>113805</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flipV="1">
          <a:off x="16431260" y="14530830"/>
          <a:ext cx="78232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732" name="n_1aveValue【消防施設】&#10;一人当たり面積">
          <a:extLst>
            <a:ext uri="{FF2B5EF4-FFF2-40B4-BE49-F238E27FC236}">
              <a16:creationId xmlns:a16="http://schemas.microsoft.com/office/drawing/2014/main" id="{00000000-0008-0000-0F00-0000DC020000}"/>
            </a:ext>
          </a:extLst>
        </xdr:cNvPr>
        <xdr:cNvSpPr txBox="1"/>
      </xdr:nvSpPr>
      <xdr:spPr>
        <a:xfrm>
          <a:off x="18561127" y="14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9651</xdr:rowOff>
    </xdr:from>
    <xdr:ext cx="469744" cy="259045"/>
    <xdr:sp macro="" textlink="">
      <xdr:nvSpPr>
        <xdr:cNvPr id="733" name="n_2aveValue【消防施設】&#10;一人当たり面積">
          <a:extLst>
            <a:ext uri="{FF2B5EF4-FFF2-40B4-BE49-F238E27FC236}">
              <a16:creationId xmlns:a16="http://schemas.microsoft.com/office/drawing/2014/main" id="{00000000-0008-0000-0F00-0000DD020000}"/>
            </a:ext>
          </a:extLst>
        </xdr:cNvPr>
        <xdr:cNvSpPr txBox="1"/>
      </xdr:nvSpPr>
      <xdr:spPr>
        <a:xfrm>
          <a:off x="17776267" y="1425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9662</xdr:rowOff>
    </xdr:from>
    <xdr:ext cx="469744" cy="259045"/>
    <xdr:sp macro="" textlink="">
      <xdr:nvSpPr>
        <xdr:cNvPr id="734" name="n_3aveValue【消防施設】&#10;一人当たり面積">
          <a:extLst>
            <a:ext uri="{FF2B5EF4-FFF2-40B4-BE49-F238E27FC236}">
              <a16:creationId xmlns:a16="http://schemas.microsoft.com/office/drawing/2014/main" id="{00000000-0008-0000-0F00-0000DE020000}"/>
            </a:ext>
          </a:extLst>
        </xdr:cNvPr>
        <xdr:cNvSpPr txBox="1"/>
      </xdr:nvSpPr>
      <xdr:spPr>
        <a:xfrm>
          <a:off x="17001567" y="1425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9667</xdr:rowOff>
    </xdr:from>
    <xdr:ext cx="469744" cy="259045"/>
    <xdr:sp macro="" textlink="">
      <xdr:nvSpPr>
        <xdr:cNvPr id="735" name="n_4aveValue【消防施設】&#10;一人当たり面積">
          <a:extLst>
            <a:ext uri="{FF2B5EF4-FFF2-40B4-BE49-F238E27FC236}">
              <a16:creationId xmlns:a16="http://schemas.microsoft.com/office/drawing/2014/main" id="{00000000-0008-0000-0F00-0000DF020000}"/>
            </a:ext>
          </a:extLst>
        </xdr:cNvPr>
        <xdr:cNvSpPr txBox="1"/>
      </xdr:nvSpPr>
      <xdr:spPr>
        <a:xfrm>
          <a:off x="16226867" y="1425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9639</xdr:rowOff>
    </xdr:from>
    <xdr:ext cx="469744" cy="259045"/>
    <xdr:sp macro="" textlink="">
      <xdr:nvSpPr>
        <xdr:cNvPr id="736" name="n_1mainValue【消防施設】&#10;一人当たり面積">
          <a:extLst>
            <a:ext uri="{FF2B5EF4-FFF2-40B4-BE49-F238E27FC236}">
              <a16:creationId xmlns:a16="http://schemas.microsoft.com/office/drawing/2014/main" id="{00000000-0008-0000-0F00-0000E0020000}"/>
            </a:ext>
          </a:extLst>
        </xdr:cNvPr>
        <xdr:cNvSpPr txBox="1"/>
      </xdr:nvSpPr>
      <xdr:spPr>
        <a:xfrm>
          <a:off x="18561127" y="1425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155705</xdr:rowOff>
    </xdr:from>
    <xdr:ext cx="469744" cy="259045"/>
    <xdr:sp macro="" textlink="">
      <xdr:nvSpPr>
        <xdr:cNvPr id="737" name="n_2mainValue【消防施設】&#10;一人当たり面積">
          <a:extLst>
            <a:ext uri="{FF2B5EF4-FFF2-40B4-BE49-F238E27FC236}">
              <a16:creationId xmlns:a16="http://schemas.microsoft.com/office/drawing/2014/main" id="{00000000-0008-0000-0F00-0000E1020000}"/>
            </a:ext>
          </a:extLst>
        </xdr:cNvPr>
        <xdr:cNvSpPr txBox="1"/>
      </xdr:nvSpPr>
      <xdr:spPr>
        <a:xfrm>
          <a:off x="17776267" y="1457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155717</xdr:rowOff>
    </xdr:from>
    <xdr:ext cx="469744" cy="259045"/>
    <xdr:sp macro="" textlink="">
      <xdr:nvSpPr>
        <xdr:cNvPr id="738" name="n_3mainValue【消防施設】&#10;一人当たり面積">
          <a:extLst>
            <a:ext uri="{FF2B5EF4-FFF2-40B4-BE49-F238E27FC236}">
              <a16:creationId xmlns:a16="http://schemas.microsoft.com/office/drawing/2014/main" id="{00000000-0008-0000-0F00-0000E2020000}"/>
            </a:ext>
          </a:extLst>
        </xdr:cNvPr>
        <xdr:cNvSpPr txBox="1"/>
      </xdr:nvSpPr>
      <xdr:spPr>
        <a:xfrm>
          <a:off x="17001567" y="1457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155732</xdr:rowOff>
    </xdr:from>
    <xdr:ext cx="469744" cy="259045"/>
    <xdr:sp macro="" textlink="">
      <xdr:nvSpPr>
        <xdr:cNvPr id="739" name="n_4mainValue【消防施設】&#10;一人当たり面積">
          <a:extLst>
            <a:ext uri="{FF2B5EF4-FFF2-40B4-BE49-F238E27FC236}">
              <a16:creationId xmlns:a16="http://schemas.microsoft.com/office/drawing/2014/main" id="{00000000-0008-0000-0F00-0000E3020000}"/>
            </a:ext>
          </a:extLst>
        </xdr:cNvPr>
        <xdr:cNvSpPr txBox="1"/>
      </xdr:nvSpPr>
      <xdr:spPr>
        <a:xfrm>
          <a:off x="16226867" y="1457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00000000-0008-0000-0F00-0000FC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flipV="1">
          <a:off x="14375764" y="16783050"/>
          <a:ext cx="0" cy="1525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00000000-0008-0000-0F00-0000FE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68" name="【庁舎】&#10;有形固定資産減価償却率最大値テキスト">
          <a:extLst>
            <a:ext uri="{FF2B5EF4-FFF2-40B4-BE49-F238E27FC236}">
              <a16:creationId xmlns:a16="http://schemas.microsoft.com/office/drawing/2014/main" id="{00000000-0008-0000-0F00-000000030000}"/>
            </a:ext>
          </a:extLst>
        </xdr:cNvPr>
        <xdr:cNvSpPr txBox="1"/>
      </xdr:nvSpPr>
      <xdr:spPr>
        <a:xfrm>
          <a:off x="14414500" y="165658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4287500" y="1678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770" name="【庁舎】&#10;有形固定資産減価償却率平均値テキスト">
          <a:extLst>
            <a:ext uri="{FF2B5EF4-FFF2-40B4-BE49-F238E27FC236}">
              <a16:creationId xmlns:a16="http://schemas.microsoft.com/office/drawing/2014/main" id="{00000000-0008-0000-0F00-000002030000}"/>
            </a:ext>
          </a:extLst>
        </xdr:cNvPr>
        <xdr:cNvSpPr txBox="1"/>
      </xdr:nvSpPr>
      <xdr:spPr>
        <a:xfrm>
          <a:off x="14414500" y="17329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4325600" y="174746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357884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280414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2029440" y="175432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775" name="フローチャート: 判断 774">
          <a:extLst>
            <a:ext uri="{FF2B5EF4-FFF2-40B4-BE49-F238E27FC236}">
              <a16:creationId xmlns:a16="http://schemas.microsoft.com/office/drawing/2014/main" id="{00000000-0008-0000-0F00-000007030000}"/>
            </a:ext>
          </a:extLst>
        </xdr:cNvPr>
        <xdr:cNvSpPr/>
      </xdr:nvSpPr>
      <xdr:spPr>
        <a:xfrm>
          <a:off x="11231880" y="175726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170724</xdr:rowOff>
    </xdr:from>
    <xdr:to>
      <xdr:col>85</xdr:col>
      <xdr:colOff>177800</xdr:colOff>
      <xdr:row>105</xdr:row>
      <xdr:rowOff>100874</xdr:rowOff>
    </xdr:to>
    <xdr:sp macro="" textlink="">
      <xdr:nvSpPr>
        <xdr:cNvPr id="781" name="楕円 780">
          <a:extLst>
            <a:ext uri="{FF2B5EF4-FFF2-40B4-BE49-F238E27FC236}">
              <a16:creationId xmlns:a16="http://schemas.microsoft.com/office/drawing/2014/main" id="{00000000-0008-0000-0F00-00000D030000}"/>
            </a:ext>
          </a:extLst>
        </xdr:cNvPr>
        <xdr:cNvSpPr/>
      </xdr:nvSpPr>
      <xdr:spPr>
        <a:xfrm>
          <a:off x="14325600" y="1760528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149151</xdr:rowOff>
    </xdr:from>
    <xdr:ext cx="405111" cy="259045"/>
    <xdr:sp macro="" textlink="">
      <xdr:nvSpPr>
        <xdr:cNvPr id="782" name="【庁舎】&#10;有形固定資産減価償却率該当値テキスト">
          <a:extLst>
            <a:ext uri="{FF2B5EF4-FFF2-40B4-BE49-F238E27FC236}">
              <a16:creationId xmlns:a16="http://schemas.microsoft.com/office/drawing/2014/main" id="{00000000-0008-0000-0F00-00000E030000}"/>
            </a:ext>
          </a:extLst>
        </xdr:cNvPr>
        <xdr:cNvSpPr txBox="1"/>
      </xdr:nvSpPr>
      <xdr:spPr>
        <a:xfrm>
          <a:off x="14414500" y="17583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141332</xdr:rowOff>
    </xdr:from>
    <xdr:to>
      <xdr:col>81</xdr:col>
      <xdr:colOff>101600</xdr:colOff>
      <xdr:row>105</xdr:row>
      <xdr:rowOff>71482</xdr:rowOff>
    </xdr:to>
    <xdr:sp macro="" textlink="">
      <xdr:nvSpPr>
        <xdr:cNvPr id="783" name="楕円 782">
          <a:extLst>
            <a:ext uri="{FF2B5EF4-FFF2-40B4-BE49-F238E27FC236}">
              <a16:creationId xmlns:a16="http://schemas.microsoft.com/office/drawing/2014/main" id="{00000000-0008-0000-0F00-00000F030000}"/>
            </a:ext>
          </a:extLst>
        </xdr:cNvPr>
        <xdr:cNvSpPr/>
      </xdr:nvSpPr>
      <xdr:spPr>
        <a:xfrm>
          <a:off x="13578840" y="175758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20682</xdr:rowOff>
    </xdr:from>
    <xdr:to>
      <xdr:col>85</xdr:col>
      <xdr:colOff>127000</xdr:colOff>
      <xdr:row>105</xdr:row>
      <xdr:rowOff>50074</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3629640" y="17622882"/>
          <a:ext cx="74676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149498</xdr:rowOff>
    </xdr:from>
    <xdr:to>
      <xdr:col>76</xdr:col>
      <xdr:colOff>165100</xdr:colOff>
      <xdr:row>105</xdr:row>
      <xdr:rowOff>79648</xdr:rowOff>
    </xdr:to>
    <xdr:sp macro="" textlink="">
      <xdr:nvSpPr>
        <xdr:cNvPr id="785" name="楕円 784">
          <a:extLst>
            <a:ext uri="{FF2B5EF4-FFF2-40B4-BE49-F238E27FC236}">
              <a16:creationId xmlns:a16="http://schemas.microsoft.com/office/drawing/2014/main" id="{00000000-0008-0000-0F00-000011030000}"/>
            </a:ext>
          </a:extLst>
        </xdr:cNvPr>
        <xdr:cNvSpPr/>
      </xdr:nvSpPr>
      <xdr:spPr>
        <a:xfrm>
          <a:off x="12804140" y="175840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20682</xdr:rowOff>
    </xdr:from>
    <xdr:to>
      <xdr:col>81</xdr:col>
      <xdr:colOff>50800</xdr:colOff>
      <xdr:row>105</xdr:row>
      <xdr:rowOff>28848</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flipV="1">
          <a:off x="12854940" y="17622882"/>
          <a:ext cx="7747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787" name="楕円 786">
          <a:extLst>
            <a:ext uri="{FF2B5EF4-FFF2-40B4-BE49-F238E27FC236}">
              <a16:creationId xmlns:a16="http://schemas.microsoft.com/office/drawing/2014/main" id="{00000000-0008-0000-0F00-000013030000}"/>
            </a:ext>
          </a:extLst>
        </xdr:cNvPr>
        <xdr:cNvSpPr/>
      </xdr:nvSpPr>
      <xdr:spPr>
        <a:xfrm>
          <a:off x="12029440" y="175644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9252</xdr:rowOff>
    </xdr:from>
    <xdr:to>
      <xdr:col>76</xdr:col>
      <xdr:colOff>114300</xdr:colOff>
      <xdr:row>105</xdr:row>
      <xdr:rowOff>28848</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2072620" y="17611452"/>
          <a:ext cx="78232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118473</xdr:rowOff>
    </xdr:from>
    <xdr:to>
      <xdr:col>67</xdr:col>
      <xdr:colOff>101600</xdr:colOff>
      <xdr:row>105</xdr:row>
      <xdr:rowOff>48623</xdr:rowOff>
    </xdr:to>
    <xdr:sp macro="" textlink="">
      <xdr:nvSpPr>
        <xdr:cNvPr id="789" name="楕円 788">
          <a:extLst>
            <a:ext uri="{FF2B5EF4-FFF2-40B4-BE49-F238E27FC236}">
              <a16:creationId xmlns:a16="http://schemas.microsoft.com/office/drawing/2014/main" id="{00000000-0008-0000-0F00-000015030000}"/>
            </a:ext>
          </a:extLst>
        </xdr:cNvPr>
        <xdr:cNvSpPr/>
      </xdr:nvSpPr>
      <xdr:spPr>
        <a:xfrm>
          <a:off x="11231880" y="175530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169273</xdr:rowOff>
    </xdr:from>
    <xdr:to>
      <xdr:col>71</xdr:col>
      <xdr:colOff>177800</xdr:colOff>
      <xdr:row>105</xdr:row>
      <xdr:rowOff>9252</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1282680" y="17603833"/>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791" name="n_1aveValue【庁舎】&#10;有形固定資産減価償却率">
          <a:extLst>
            <a:ext uri="{FF2B5EF4-FFF2-40B4-BE49-F238E27FC236}">
              <a16:creationId xmlns:a16="http://schemas.microsoft.com/office/drawing/2014/main" id="{00000000-0008-0000-0F00-000017030000}"/>
            </a:ext>
          </a:extLst>
        </xdr:cNvPr>
        <xdr:cNvSpPr txBox="1"/>
      </xdr:nvSpPr>
      <xdr:spPr>
        <a:xfrm>
          <a:off x="134372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792" name="n_2aveValue【庁舎】&#10;有形固定資産減価償却率">
          <a:extLst>
            <a:ext uri="{FF2B5EF4-FFF2-40B4-BE49-F238E27FC236}">
              <a16:creationId xmlns:a16="http://schemas.microsoft.com/office/drawing/2014/main" id="{00000000-0008-0000-0F00-000018030000}"/>
            </a:ext>
          </a:extLst>
        </xdr:cNvPr>
        <xdr:cNvSpPr txBox="1"/>
      </xdr:nvSpPr>
      <xdr:spPr>
        <a:xfrm>
          <a:off x="1267524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793" name="n_3aveValue【庁舎】&#10;有形固定資産減価償却率">
          <a:extLst>
            <a:ext uri="{FF2B5EF4-FFF2-40B4-BE49-F238E27FC236}">
              <a16:creationId xmlns:a16="http://schemas.microsoft.com/office/drawing/2014/main" id="{00000000-0008-0000-0F00-000019030000}"/>
            </a:ext>
          </a:extLst>
        </xdr:cNvPr>
        <xdr:cNvSpPr txBox="1"/>
      </xdr:nvSpPr>
      <xdr:spPr>
        <a:xfrm>
          <a:off x="11900544" y="173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59345</xdr:rowOff>
    </xdr:from>
    <xdr:ext cx="405111" cy="259045"/>
    <xdr:sp macro="" textlink="">
      <xdr:nvSpPr>
        <xdr:cNvPr id="794" name="n_4aveValue【庁舎】&#10;有形固定資産減価償却率">
          <a:extLst>
            <a:ext uri="{FF2B5EF4-FFF2-40B4-BE49-F238E27FC236}">
              <a16:creationId xmlns:a16="http://schemas.microsoft.com/office/drawing/2014/main" id="{00000000-0008-0000-0F00-00001A030000}"/>
            </a:ext>
          </a:extLst>
        </xdr:cNvPr>
        <xdr:cNvSpPr txBox="1"/>
      </xdr:nvSpPr>
      <xdr:spPr>
        <a:xfrm>
          <a:off x="11102984" y="1766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62609</xdr:rowOff>
    </xdr:from>
    <xdr:ext cx="405111" cy="259045"/>
    <xdr:sp macro="" textlink="">
      <xdr:nvSpPr>
        <xdr:cNvPr id="795" name="n_1mainValue【庁舎】&#10;有形固定資産減価償却率">
          <a:extLst>
            <a:ext uri="{FF2B5EF4-FFF2-40B4-BE49-F238E27FC236}">
              <a16:creationId xmlns:a16="http://schemas.microsoft.com/office/drawing/2014/main" id="{00000000-0008-0000-0F00-00001B030000}"/>
            </a:ext>
          </a:extLst>
        </xdr:cNvPr>
        <xdr:cNvSpPr txBox="1"/>
      </xdr:nvSpPr>
      <xdr:spPr>
        <a:xfrm>
          <a:off x="13437244" y="17664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70775</xdr:rowOff>
    </xdr:from>
    <xdr:ext cx="405111" cy="259045"/>
    <xdr:sp macro="" textlink="">
      <xdr:nvSpPr>
        <xdr:cNvPr id="796" name="n_2mainValue【庁舎】&#10;有形固定資産減価償却率">
          <a:extLst>
            <a:ext uri="{FF2B5EF4-FFF2-40B4-BE49-F238E27FC236}">
              <a16:creationId xmlns:a16="http://schemas.microsoft.com/office/drawing/2014/main" id="{00000000-0008-0000-0F00-00001C030000}"/>
            </a:ext>
          </a:extLst>
        </xdr:cNvPr>
        <xdr:cNvSpPr txBox="1"/>
      </xdr:nvSpPr>
      <xdr:spPr>
        <a:xfrm>
          <a:off x="12675244" y="1767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797" name="n_3mainValue【庁舎】&#10;有形固定資産減価償却率">
          <a:extLst>
            <a:ext uri="{FF2B5EF4-FFF2-40B4-BE49-F238E27FC236}">
              <a16:creationId xmlns:a16="http://schemas.microsoft.com/office/drawing/2014/main" id="{00000000-0008-0000-0F00-00001D030000}"/>
            </a:ext>
          </a:extLst>
        </xdr:cNvPr>
        <xdr:cNvSpPr txBox="1"/>
      </xdr:nvSpPr>
      <xdr:spPr>
        <a:xfrm>
          <a:off x="11900544" y="17653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65150</xdr:rowOff>
    </xdr:from>
    <xdr:ext cx="405111" cy="259045"/>
    <xdr:sp macro="" textlink="">
      <xdr:nvSpPr>
        <xdr:cNvPr id="798" name="n_4mainValue【庁舎】&#10;有形固定資産減価償却率">
          <a:extLst>
            <a:ext uri="{FF2B5EF4-FFF2-40B4-BE49-F238E27FC236}">
              <a16:creationId xmlns:a16="http://schemas.microsoft.com/office/drawing/2014/main" id="{00000000-0008-0000-0F00-00001E030000}"/>
            </a:ext>
          </a:extLst>
        </xdr:cNvPr>
        <xdr:cNvSpPr txBox="1"/>
      </xdr:nvSpPr>
      <xdr:spPr>
        <a:xfrm>
          <a:off x="11102984" y="1733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00000000-0008-0000-0F00-000037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flipV="1">
          <a:off x="19509104" y="1661541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825" name="【庁舎】&#10;一人当たり面積最小値テキスト">
          <a:extLst>
            <a:ext uri="{FF2B5EF4-FFF2-40B4-BE49-F238E27FC236}">
              <a16:creationId xmlns:a16="http://schemas.microsoft.com/office/drawing/2014/main" id="{00000000-0008-0000-0F00-000039030000}"/>
            </a:ext>
          </a:extLst>
        </xdr:cNvPr>
        <xdr:cNvSpPr txBox="1"/>
      </xdr:nvSpPr>
      <xdr:spPr>
        <a:xfrm>
          <a:off x="1954784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19443700" y="1818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27" name="【庁舎】&#10;一人当たり面積最大値テキスト">
          <a:extLst>
            <a:ext uri="{FF2B5EF4-FFF2-40B4-BE49-F238E27FC236}">
              <a16:creationId xmlns:a16="http://schemas.microsoft.com/office/drawing/2014/main" id="{00000000-0008-0000-0F00-00003B030000}"/>
            </a:ext>
          </a:extLst>
        </xdr:cNvPr>
        <xdr:cNvSpPr txBox="1"/>
      </xdr:nvSpPr>
      <xdr:spPr>
        <a:xfrm>
          <a:off x="19547840" y="1639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19443700" y="16615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84200</xdr:rowOff>
    </xdr:from>
    <xdr:ext cx="469744" cy="259045"/>
    <xdr:sp macro="" textlink="">
      <xdr:nvSpPr>
        <xdr:cNvPr id="829" name="【庁舎】&#10;一人当たり面積平均値テキスト">
          <a:extLst>
            <a:ext uri="{FF2B5EF4-FFF2-40B4-BE49-F238E27FC236}">
              <a16:creationId xmlns:a16="http://schemas.microsoft.com/office/drawing/2014/main" id="{00000000-0008-0000-0F00-00003D030000}"/>
            </a:ext>
          </a:extLst>
        </xdr:cNvPr>
        <xdr:cNvSpPr txBox="1"/>
      </xdr:nvSpPr>
      <xdr:spPr>
        <a:xfrm>
          <a:off x="19547840" y="17518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19458940" y="1766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18735040" y="176553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17937480" y="176831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17162780" y="17692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34" name="フローチャート: 判断 833">
          <a:extLst>
            <a:ext uri="{FF2B5EF4-FFF2-40B4-BE49-F238E27FC236}">
              <a16:creationId xmlns:a16="http://schemas.microsoft.com/office/drawing/2014/main" id="{00000000-0008-0000-0F00-000042030000}"/>
            </a:ext>
          </a:extLst>
        </xdr:cNvPr>
        <xdr:cNvSpPr/>
      </xdr:nvSpPr>
      <xdr:spPr>
        <a:xfrm>
          <a:off x="16388080" y="17730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77651</xdr:rowOff>
    </xdr:from>
    <xdr:to>
      <xdr:col>116</xdr:col>
      <xdr:colOff>114300</xdr:colOff>
      <xdr:row>106</xdr:row>
      <xdr:rowOff>7801</xdr:rowOff>
    </xdr:to>
    <xdr:sp macro="" textlink="">
      <xdr:nvSpPr>
        <xdr:cNvPr id="840" name="楕円 839">
          <a:extLst>
            <a:ext uri="{FF2B5EF4-FFF2-40B4-BE49-F238E27FC236}">
              <a16:creationId xmlns:a16="http://schemas.microsoft.com/office/drawing/2014/main" id="{00000000-0008-0000-0F00-000048030000}"/>
            </a:ext>
          </a:extLst>
        </xdr:cNvPr>
        <xdr:cNvSpPr/>
      </xdr:nvSpPr>
      <xdr:spPr>
        <a:xfrm>
          <a:off x="19458940" y="176798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56078</xdr:rowOff>
    </xdr:from>
    <xdr:ext cx="469744" cy="259045"/>
    <xdr:sp macro="" textlink="">
      <xdr:nvSpPr>
        <xdr:cNvPr id="841" name="【庁舎】&#10;一人当たり面積該当値テキスト">
          <a:extLst>
            <a:ext uri="{FF2B5EF4-FFF2-40B4-BE49-F238E27FC236}">
              <a16:creationId xmlns:a16="http://schemas.microsoft.com/office/drawing/2014/main" id="{00000000-0008-0000-0F00-000049030000}"/>
            </a:ext>
          </a:extLst>
        </xdr:cNvPr>
        <xdr:cNvSpPr txBox="1"/>
      </xdr:nvSpPr>
      <xdr:spPr>
        <a:xfrm>
          <a:off x="19547840" y="1765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89081</xdr:rowOff>
    </xdr:from>
    <xdr:to>
      <xdr:col>112</xdr:col>
      <xdr:colOff>38100</xdr:colOff>
      <xdr:row>106</xdr:row>
      <xdr:rowOff>19231</xdr:rowOff>
    </xdr:to>
    <xdr:sp macro="" textlink="">
      <xdr:nvSpPr>
        <xdr:cNvPr id="842" name="楕円 841">
          <a:extLst>
            <a:ext uri="{FF2B5EF4-FFF2-40B4-BE49-F238E27FC236}">
              <a16:creationId xmlns:a16="http://schemas.microsoft.com/office/drawing/2014/main" id="{00000000-0008-0000-0F00-00004A030000}"/>
            </a:ext>
          </a:extLst>
        </xdr:cNvPr>
        <xdr:cNvSpPr/>
      </xdr:nvSpPr>
      <xdr:spPr>
        <a:xfrm>
          <a:off x="18735040" y="176912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128451</xdr:rowOff>
    </xdr:from>
    <xdr:to>
      <xdr:col>116</xdr:col>
      <xdr:colOff>63500</xdr:colOff>
      <xdr:row>105</xdr:row>
      <xdr:rowOff>139881</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flipV="1">
          <a:off x="18778220" y="17730651"/>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46627</xdr:rowOff>
    </xdr:from>
    <xdr:to>
      <xdr:col>107</xdr:col>
      <xdr:colOff>101600</xdr:colOff>
      <xdr:row>105</xdr:row>
      <xdr:rowOff>148227</xdr:rowOff>
    </xdr:to>
    <xdr:sp macro="" textlink="">
      <xdr:nvSpPr>
        <xdr:cNvPr id="844" name="楕円 843">
          <a:extLst>
            <a:ext uri="{FF2B5EF4-FFF2-40B4-BE49-F238E27FC236}">
              <a16:creationId xmlns:a16="http://schemas.microsoft.com/office/drawing/2014/main" id="{00000000-0008-0000-0F00-00004C030000}"/>
            </a:ext>
          </a:extLst>
        </xdr:cNvPr>
        <xdr:cNvSpPr/>
      </xdr:nvSpPr>
      <xdr:spPr>
        <a:xfrm>
          <a:off x="17937480" y="176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97427</xdr:rowOff>
    </xdr:from>
    <xdr:to>
      <xdr:col>111</xdr:col>
      <xdr:colOff>177800</xdr:colOff>
      <xdr:row>105</xdr:row>
      <xdr:rowOff>139881</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17988280" y="17699627"/>
          <a:ext cx="78994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56424</xdr:rowOff>
    </xdr:from>
    <xdr:to>
      <xdr:col>102</xdr:col>
      <xdr:colOff>165100</xdr:colOff>
      <xdr:row>105</xdr:row>
      <xdr:rowOff>158024</xdr:rowOff>
    </xdr:to>
    <xdr:sp macro="" textlink="">
      <xdr:nvSpPr>
        <xdr:cNvPr id="846" name="楕円 845">
          <a:extLst>
            <a:ext uri="{FF2B5EF4-FFF2-40B4-BE49-F238E27FC236}">
              <a16:creationId xmlns:a16="http://schemas.microsoft.com/office/drawing/2014/main" id="{00000000-0008-0000-0F00-00004E030000}"/>
            </a:ext>
          </a:extLst>
        </xdr:cNvPr>
        <xdr:cNvSpPr/>
      </xdr:nvSpPr>
      <xdr:spPr>
        <a:xfrm>
          <a:off x="1716278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97427</xdr:rowOff>
    </xdr:from>
    <xdr:to>
      <xdr:col>107</xdr:col>
      <xdr:colOff>50800</xdr:colOff>
      <xdr:row>105</xdr:row>
      <xdr:rowOff>107224</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flipV="1">
          <a:off x="17213580" y="17699627"/>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64588</xdr:rowOff>
    </xdr:from>
    <xdr:to>
      <xdr:col>98</xdr:col>
      <xdr:colOff>38100</xdr:colOff>
      <xdr:row>105</xdr:row>
      <xdr:rowOff>166188</xdr:rowOff>
    </xdr:to>
    <xdr:sp macro="" textlink="">
      <xdr:nvSpPr>
        <xdr:cNvPr id="848" name="楕円 847">
          <a:extLst>
            <a:ext uri="{FF2B5EF4-FFF2-40B4-BE49-F238E27FC236}">
              <a16:creationId xmlns:a16="http://schemas.microsoft.com/office/drawing/2014/main" id="{00000000-0008-0000-0F00-000050030000}"/>
            </a:ext>
          </a:extLst>
        </xdr:cNvPr>
        <xdr:cNvSpPr/>
      </xdr:nvSpPr>
      <xdr:spPr>
        <a:xfrm>
          <a:off x="16388080" y="176667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107224</xdr:rowOff>
    </xdr:from>
    <xdr:to>
      <xdr:col>102</xdr:col>
      <xdr:colOff>114300</xdr:colOff>
      <xdr:row>105</xdr:row>
      <xdr:rowOff>115388</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flipV="1">
          <a:off x="16431260" y="17709424"/>
          <a:ext cx="7823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850" name="n_1aveValue【庁舎】&#10;一人当たり面積">
          <a:extLst>
            <a:ext uri="{FF2B5EF4-FFF2-40B4-BE49-F238E27FC236}">
              <a16:creationId xmlns:a16="http://schemas.microsoft.com/office/drawing/2014/main" id="{00000000-0008-0000-0F00-000052030000}"/>
            </a:ext>
          </a:extLst>
        </xdr:cNvPr>
        <xdr:cNvSpPr txBox="1"/>
      </xdr:nvSpPr>
      <xdr:spPr>
        <a:xfrm>
          <a:off x="18561127" y="1743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2195</xdr:rowOff>
    </xdr:from>
    <xdr:ext cx="469744" cy="259045"/>
    <xdr:sp macro="" textlink="">
      <xdr:nvSpPr>
        <xdr:cNvPr id="851" name="n_2aveValue【庁舎】&#10;一人当たり面積">
          <a:extLst>
            <a:ext uri="{FF2B5EF4-FFF2-40B4-BE49-F238E27FC236}">
              <a16:creationId xmlns:a16="http://schemas.microsoft.com/office/drawing/2014/main" id="{00000000-0008-0000-0F00-000053030000}"/>
            </a:ext>
          </a:extLst>
        </xdr:cNvPr>
        <xdr:cNvSpPr txBox="1"/>
      </xdr:nvSpPr>
      <xdr:spPr>
        <a:xfrm>
          <a:off x="17776267" y="1777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11991</xdr:rowOff>
    </xdr:from>
    <xdr:ext cx="469744" cy="259045"/>
    <xdr:sp macro="" textlink="">
      <xdr:nvSpPr>
        <xdr:cNvPr id="852" name="n_3aveValue【庁舎】&#10;一人当たり面積">
          <a:extLst>
            <a:ext uri="{FF2B5EF4-FFF2-40B4-BE49-F238E27FC236}">
              <a16:creationId xmlns:a16="http://schemas.microsoft.com/office/drawing/2014/main" id="{00000000-0008-0000-0F00-000054030000}"/>
            </a:ext>
          </a:extLst>
        </xdr:cNvPr>
        <xdr:cNvSpPr txBox="1"/>
      </xdr:nvSpPr>
      <xdr:spPr>
        <a:xfrm>
          <a:off x="17001567" y="1778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853" name="n_4aveValue【庁舎】&#10;一人当たり面積">
          <a:extLst>
            <a:ext uri="{FF2B5EF4-FFF2-40B4-BE49-F238E27FC236}">
              <a16:creationId xmlns:a16="http://schemas.microsoft.com/office/drawing/2014/main" id="{00000000-0008-0000-0F00-000055030000}"/>
            </a:ext>
          </a:extLst>
        </xdr:cNvPr>
        <xdr:cNvSpPr txBox="1"/>
      </xdr:nvSpPr>
      <xdr:spPr>
        <a:xfrm>
          <a:off x="16226867" y="1781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10358</xdr:rowOff>
    </xdr:from>
    <xdr:ext cx="469744" cy="259045"/>
    <xdr:sp macro="" textlink="">
      <xdr:nvSpPr>
        <xdr:cNvPr id="854" name="n_1mainValue【庁舎】&#10;一人当たり面積">
          <a:extLst>
            <a:ext uri="{FF2B5EF4-FFF2-40B4-BE49-F238E27FC236}">
              <a16:creationId xmlns:a16="http://schemas.microsoft.com/office/drawing/2014/main" id="{00000000-0008-0000-0F00-000056030000}"/>
            </a:ext>
          </a:extLst>
        </xdr:cNvPr>
        <xdr:cNvSpPr txBox="1"/>
      </xdr:nvSpPr>
      <xdr:spPr>
        <a:xfrm>
          <a:off x="18561127" y="1778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164754</xdr:rowOff>
    </xdr:from>
    <xdr:ext cx="469744" cy="259045"/>
    <xdr:sp macro="" textlink="">
      <xdr:nvSpPr>
        <xdr:cNvPr id="855" name="n_2mainValue【庁舎】&#10;一人当たり面積">
          <a:extLst>
            <a:ext uri="{FF2B5EF4-FFF2-40B4-BE49-F238E27FC236}">
              <a16:creationId xmlns:a16="http://schemas.microsoft.com/office/drawing/2014/main" id="{00000000-0008-0000-0F00-000057030000}"/>
            </a:ext>
          </a:extLst>
        </xdr:cNvPr>
        <xdr:cNvSpPr txBox="1"/>
      </xdr:nvSpPr>
      <xdr:spPr>
        <a:xfrm>
          <a:off x="17776267" y="1743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3101</xdr:rowOff>
    </xdr:from>
    <xdr:ext cx="469744" cy="259045"/>
    <xdr:sp macro="" textlink="">
      <xdr:nvSpPr>
        <xdr:cNvPr id="856" name="n_3mainValue【庁舎】&#10;一人当たり面積">
          <a:extLst>
            <a:ext uri="{FF2B5EF4-FFF2-40B4-BE49-F238E27FC236}">
              <a16:creationId xmlns:a16="http://schemas.microsoft.com/office/drawing/2014/main" id="{00000000-0008-0000-0F00-000058030000}"/>
            </a:ext>
          </a:extLst>
        </xdr:cNvPr>
        <xdr:cNvSpPr txBox="1"/>
      </xdr:nvSpPr>
      <xdr:spPr>
        <a:xfrm>
          <a:off x="17001567" y="1743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11265</xdr:rowOff>
    </xdr:from>
    <xdr:ext cx="469744" cy="259045"/>
    <xdr:sp macro="" textlink="">
      <xdr:nvSpPr>
        <xdr:cNvPr id="857" name="n_4mainValue【庁舎】&#10;一人当たり面積">
          <a:extLst>
            <a:ext uri="{FF2B5EF4-FFF2-40B4-BE49-F238E27FC236}">
              <a16:creationId xmlns:a16="http://schemas.microsoft.com/office/drawing/2014/main" id="{00000000-0008-0000-0F00-000059030000}"/>
            </a:ext>
          </a:extLst>
        </xdr:cNvPr>
        <xdr:cNvSpPr txBox="1"/>
      </xdr:nvSpPr>
      <xdr:spPr>
        <a:xfrm>
          <a:off x="16226867" y="1744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00000000-0008-0000-0F00-00005A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00000000-0008-0000-0F00-00005B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有形固定資産減価償却率は，図書館については</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ポイント、一般廃棄物処理施設については</a:t>
          </a:r>
          <a:r>
            <a:rPr kumimoji="1" lang="en-US" altLang="ja-JP" sz="1300">
              <a:latin typeface="ＭＳ Ｐゴシック" panose="020B0600070205080204" pitchFamily="50" charset="-128"/>
              <a:ea typeface="ＭＳ Ｐゴシック" panose="020B0600070205080204" pitchFamily="50" charset="-128"/>
            </a:rPr>
            <a:t>19.5</a:t>
          </a:r>
          <a:r>
            <a:rPr kumimoji="1" lang="ja-JP" altLang="en-US" sz="1300">
              <a:latin typeface="ＭＳ Ｐゴシック" panose="020B0600070205080204" pitchFamily="50" charset="-128"/>
              <a:ea typeface="ＭＳ Ｐゴシック" panose="020B0600070205080204" pitchFamily="50" charset="-128"/>
            </a:rPr>
            <a:t>ポイント、消防施設については</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ポイント、庁舎については</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ポイント、それぞれ類似団体平均を上回っている。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図書館は建築後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年以上経過しており、今後も計画的な維持・保全により長寿命化を図っていく。一般廃棄物処理施設については、大宮環境整備組合において維持管理を行っているが、ごみ処理施設が建築後約</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年、し尿処理施設が約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年経過しており、平成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年度に一部増設しているものの施設の老朽化が進んでいる。　消防庁舎は消防本部（東消防署）と西消防署の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施設となっている。消防本部庁舎については、東日本大震災により甚大な被害を受けたため、平成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年度に建替えを行っているが、西消防署については建築後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年以上経過している。消防機械器具置場、水防倉庫については市内</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棟以上を設置しているが、建築後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経過しているものが多く老朽化が進んでいる。市民の安全・安心な暮らしを守る重要な拠点施設として、計画的に更新・改修等を行い長寿命化による機能の維持を図る。庁舎については、市役所本庁舎のほか、旧町村単位で山方支所、美和支所、緒川支所、御前山支所が設置されている。これらの施設は、行政機能の中核かつ災害時の対応拠点として重要な位置付けとなっている一方で、緒川支所は建築後約</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年、山方・御前山支所は約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年を経過している。合併から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年以上が経過しているなかで、支所機能の見直しにより適正規模への再編等を行っている。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茨城県常陸大宮市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40,590
40,275
348.45
31,500,561
30,194,890
1,097,662
13,645,127
24,844,976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景気の低迷や人口減少及び高齢化の影響から，財政力指数は前年同ポイントとなった。今後は，自主財源の根幹である市税に大きな伸びを期待できない中で，引き続き企業誘致や市税の徴収率向上に取り組み，自主財源の確保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また、喫緊の課題である人口減少対策に取り組みつつ、経常経費の削減に努め、財政の健全化を図る。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125942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125942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125942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91669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15469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15469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定員適正化計画に基づく年次的な職員数削減による人件費の減や，平成</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年度から地方債借入を償還元金以下とし，公債費の削減を図ってきたことなどにより，比率は全国平均，類似団体平均を下回り，前年度から</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ポイント減となった。これは経常経費充当一般財源が物件費や扶助費等の減により</a:t>
          </a:r>
          <a:r>
            <a:rPr kumimoji="1" lang="en-US" altLang="ja-JP" sz="1200">
              <a:latin typeface="ＭＳ Ｐゴシック" panose="020B0600070205080204" pitchFamily="50" charset="-128"/>
              <a:ea typeface="ＭＳ Ｐゴシック" panose="020B0600070205080204" pitchFamily="50" charset="-128"/>
            </a:rPr>
            <a:t>97</a:t>
          </a:r>
          <a:r>
            <a:rPr kumimoji="1" lang="ja-JP" altLang="en-US" sz="1200">
              <a:latin typeface="ＭＳ Ｐゴシック" panose="020B0600070205080204" pitchFamily="50" charset="-128"/>
              <a:ea typeface="ＭＳ Ｐゴシック" panose="020B0600070205080204" pitchFamily="50" charset="-128"/>
            </a:rPr>
            <a:t>百万円の減となり，経常一般財源についても地方消費税交付金，臨時財政対策債の増により全体で</a:t>
          </a:r>
          <a:r>
            <a:rPr kumimoji="1" lang="en-US" altLang="ja-JP" sz="1200">
              <a:latin typeface="ＭＳ Ｐゴシック" panose="020B0600070205080204" pitchFamily="50" charset="-128"/>
              <a:ea typeface="ＭＳ Ｐゴシック" panose="020B0600070205080204" pitchFamily="50" charset="-128"/>
            </a:rPr>
            <a:t>141</a:t>
          </a:r>
          <a:r>
            <a:rPr kumimoji="1" lang="ja-JP" altLang="en-US" sz="1200">
              <a:latin typeface="ＭＳ Ｐゴシック" panose="020B0600070205080204" pitchFamily="50" charset="-128"/>
              <a:ea typeface="ＭＳ Ｐゴシック" panose="020B0600070205080204" pitchFamily="50" charset="-128"/>
            </a:rPr>
            <a:t>百万円増となったことによるものである。今後は，市税収入に大きな伸びは期待できない状況にあるので，年々増加傾向にある維持補修費や委託料の抑制に努めながら，引き続き人件費，公債費の削減を図っ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39188</xdr:rowOff>
    </xdr:from>
    <xdr:to>
      <xdr:col>23</xdr:col>
      <xdr:colOff>133350</xdr:colOff>
      <xdr:row>60</xdr:row>
      <xdr:rowOff>97790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326188"/>
          <a:ext cx="838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73660</xdr:rowOff>
    </xdr:from>
    <xdr:to>
      <xdr:col>19</xdr:col>
      <xdr:colOff>133350</xdr:colOff>
      <xdr:row>60</xdr:row>
      <xdr:rowOff>97790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3606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60</xdr:row>
      <xdr:rowOff>73660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400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103777</xdr:rowOff>
    </xdr:from>
    <xdr:to>
      <xdr:col>11</xdr:col>
      <xdr:colOff>31750</xdr:colOff>
      <xdr:row>59</xdr:row>
      <xdr:rowOff>124460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21932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102343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159838</xdr:rowOff>
    </xdr:from>
    <xdr:to>
      <xdr:col>23</xdr:col>
      <xdr:colOff>184150</xdr:colOff>
      <xdr:row>60</xdr:row>
      <xdr:rowOff>89988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4915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2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46990</xdr:rowOff>
    </xdr:from>
    <xdr:to>
      <xdr:col>19</xdr:col>
      <xdr:colOff>184150</xdr:colOff>
      <xdr:row>60</xdr:row>
      <xdr:rowOff>148590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158767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22860</xdr:rowOff>
    </xdr:from>
    <xdr:to>
      <xdr:col>15</xdr:col>
      <xdr:colOff>133350</xdr:colOff>
      <xdr:row>60</xdr:row>
      <xdr:rowOff>124460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134637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73660</xdr:rowOff>
    </xdr:from>
    <xdr:to>
      <xdr:col>11</xdr:col>
      <xdr:colOff>82550</xdr:colOff>
      <xdr:row>60</xdr:row>
      <xdr:rowOff>3810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52977</xdr:rowOff>
    </xdr:from>
    <xdr:to>
      <xdr:col>7</xdr:col>
      <xdr:colOff>31750</xdr:colOff>
      <xdr:row>59</xdr:row>
      <xdr:rowOff>154577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164754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[199,722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人当たり人件費・物件費等決算額は</a:t>
          </a:r>
          <a:r>
            <a:rPr kumimoji="1" lang="en-US" altLang="ja-JP" sz="1100">
              <a:latin typeface="ＭＳ Ｐゴシック" panose="020B0600070205080204" pitchFamily="50" charset="-128"/>
              <a:ea typeface="ＭＳ Ｐゴシック" panose="020B0600070205080204" pitchFamily="50" charset="-128"/>
            </a:rPr>
            <a:t>199,722</a:t>
          </a:r>
          <a:r>
            <a:rPr kumimoji="1" lang="ja-JP" altLang="en-US" sz="1100">
              <a:latin typeface="ＭＳ Ｐゴシック" panose="020B0600070205080204" pitchFamily="50" charset="-128"/>
              <a:ea typeface="ＭＳ Ｐゴシック" panose="020B0600070205080204" pitchFamily="50" charset="-128"/>
            </a:rPr>
            <a:t>円で前年度より</a:t>
          </a:r>
          <a:r>
            <a:rPr kumimoji="1" lang="en-US" altLang="ja-JP" sz="1100">
              <a:latin typeface="ＭＳ Ｐゴシック" panose="020B0600070205080204" pitchFamily="50" charset="-128"/>
              <a:ea typeface="ＭＳ Ｐゴシック" panose="020B0600070205080204" pitchFamily="50" charset="-128"/>
            </a:rPr>
            <a:t>11,315</a:t>
          </a:r>
          <a:r>
            <a:rPr kumimoji="1" lang="ja-JP" altLang="en-US" sz="1100">
              <a:latin typeface="ＭＳ Ｐゴシック" panose="020B0600070205080204" pitchFamily="50" charset="-128"/>
              <a:ea typeface="ＭＳ Ｐゴシック" panose="020B0600070205080204" pitchFamily="50" charset="-128"/>
            </a:rPr>
            <a:t>円増となり，類似団体平均を上回っている。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前年度比増の要因は，人件費では会計年度任用職員報酬が</a:t>
          </a:r>
          <a:r>
            <a:rPr kumimoji="1" lang="en-US" altLang="ja-JP" sz="1100">
              <a:latin typeface="ＭＳ Ｐゴシック" panose="020B0600070205080204" pitchFamily="50" charset="-128"/>
              <a:ea typeface="ＭＳ Ｐゴシック" panose="020B0600070205080204" pitchFamily="50" charset="-128"/>
            </a:rPr>
            <a:t>274</a:t>
          </a:r>
          <a:r>
            <a:rPr kumimoji="1" lang="ja-JP" altLang="en-US" sz="1100">
              <a:latin typeface="ＭＳ Ｐゴシック" panose="020B0600070205080204" pitchFamily="50" charset="-128"/>
              <a:ea typeface="ＭＳ Ｐゴシック" panose="020B0600070205080204" pitchFamily="50" charset="-128"/>
            </a:rPr>
            <a:t>百万円増となり，全体でも</a:t>
          </a:r>
          <a:r>
            <a:rPr kumimoji="1" lang="en-US" altLang="ja-JP" sz="1100">
              <a:latin typeface="ＭＳ Ｐゴシック" panose="020B0600070205080204" pitchFamily="50" charset="-128"/>
              <a:ea typeface="ＭＳ Ｐゴシック" panose="020B0600070205080204" pitchFamily="50" charset="-128"/>
            </a:rPr>
            <a:t>151</a:t>
          </a:r>
          <a:r>
            <a:rPr kumimoji="1" lang="ja-JP" altLang="en-US" sz="1100">
              <a:latin typeface="ＭＳ Ｐゴシック" panose="020B0600070205080204" pitchFamily="50" charset="-128"/>
              <a:ea typeface="ＭＳ Ｐゴシック" panose="020B0600070205080204" pitchFamily="50" charset="-128"/>
            </a:rPr>
            <a:t>百万円増となった。物件費では賃金が</a:t>
          </a:r>
          <a:r>
            <a:rPr kumimoji="1" lang="en-US" altLang="ja-JP" sz="1100">
              <a:latin typeface="ＭＳ Ｐゴシック" panose="020B0600070205080204" pitchFamily="50" charset="-128"/>
              <a:ea typeface="ＭＳ Ｐゴシック" panose="020B0600070205080204" pitchFamily="50" charset="-128"/>
            </a:rPr>
            <a:t>242</a:t>
          </a:r>
          <a:r>
            <a:rPr kumimoji="1" lang="ja-JP" altLang="en-US" sz="1100">
              <a:latin typeface="ＭＳ Ｐゴシック" panose="020B0600070205080204" pitchFamily="50" charset="-128"/>
              <a:ea typeface="ＭＳ Ｐゴシック" panose="020B0600070205080204" pitchFamily="50" charset="-128"/>
            </a:rPr>
            <a:t>百万円の皆減となるも，新型ｺﾛﾅｳｲﾙｽ感染症対応経費として</a:t>
          </a:r>
          <a:r>
            <a:rPr kumimoji="1" lang="en-US" altLang="ja-JP" sz="1100">
              <a:latin typeface="ＭＳ Ｐゴシック" panose="020B0600070205080204" pitchFamily="50" charset="-128"/>
              <a:ea typeface="ＭＳ Ｐゴシック" panose="020B0600070205080204" pitchFamily="50" charset="-128"/>
            </a:rPr>
            <a:t>499</a:t>
          </a:r>
          <a:r>
            <a:rPr kumimoji="1" lang="ja-JP" altLang="en-US" sz="1100">
              <a:latin typeface="ＭＳ Ｐゴシック" panose="020B0600070205080204" pitchFamily="50" charset="-128"/>
              <a:ea typeface="ＭＳ Ｐゴシック" panose="020B0600070205080204" pitchFamily="50" charset="-128"/>
            </a:rPr>
            <a:t>百万円の増となったことから合計で</a:t>
          </a:r>
          <a:r>
            <a:rPr kumimoji="1" lang="en-US" altLang="ja-JP" sz="1100">
              <a:latin typeface="ＭＳ Ｐゴシック" panose="020B0600070205080204" pitchFamily="50" charset="-128"/>
              <a:ea typeface="ＭＳ Ｐゴシック" panose="020B0600070205080204" pitchFamily="50" charset="-128"/>
            </a:rPr>
            <a:t>177</a:t>
          </a:r>
          <a:r>
            <a:rPr kumimoji="1" lang="ja-JP" altLang="en-US" sz="1100">
              <a:latin typeface="ＭＳ Ｐゴシック" panose="020B0600070205080204" pitchFamily="50" charset="-128"/>
              <a:ea typeface="ＭＳ Ｐゴシック" panose="020B0600070205080204" pitchFamily="50" charset="-128"/>
            </a:rPr>
            <a:t>百万円増となったことによるものである。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また，類似団体平均を上回ったが，これは物件費において令和元年東日本台風被害復旧経費として前年に引き続き</a:t>
          </a:r>
          <a:r>
            <a:rPr kumimoji="1" lang="en-US" altLang="ja-JP" sz="1100">
              <a:latin typeface="ＭＳ Ｐゴシック" panose="020B0600070205080204" pitchFamily="50" charset="-128"/>
              <a:ea typeface="ＭＳ Ｐゴシック" panose="020B0600070205080204" pitchFamily="50" charset="-128"/>
            </a:rPr>
            <a:t>650</a:t>
          </a:r>
          <a:r>
            <a:rPr kumimoji="1" lang="ja-JP" altLang="en-US" sz="1100">
              <a:latin typeface="ＭＳ Ｐゴシック" panose="020B0600070205080204" pitchFamily="50" charset="-128"/>
              <a:ea typeface="ＭＳ Ｐゴシック" panose="020B0600070205080204" pitchFamily="50" charset="-128"/>
            </a:rPr>
            <a:t>百万円要したことが主な要因である。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今後は引き続き，人件費の削減を図るとともに，事務事業の見直し及び公共施設の統廃合等によりコスト削減を図っていく。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105377</xdr:rowOff>
    </xdr:from>
    <xdr:to>
      <xdr:col>23</xdr:col>
      <xdr:colOff>133350</xdr:colOff>
      <xdr:row>83</xdr:row>
      <xdr:rowOff>132679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335727"/>
          <a:ext cx="838200" cy="2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4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55003</xdr:rowOff>
    </xdr:from>
    <xdr:to>
      <xdr:col>19</xdr:col>
      <xdr:colOff>133350</xdr:colOff>
      <xdr:row>83</xdr:row>
      <xdr:rowOff>105377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85353"/>
          <a:ext cx="889000" cy="5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3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45690</xdr:rowOff>
    </xdr:from>
    <xdr:to>
      <xdr:col>15</xdr:col>
      <xdr:colOff>82550</xdr:colOff>
      <xdr:row>83</xdr:row>
      <xdr:rowOff>55003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276040"/>
          <a:ext cx="889000" cy="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102345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3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44028</xdr:rowOff>
    </xdr:from>
    <xdr:to>
      <xdr:col>11</xdr:col>
      <xdr:colOff>31750</xdr:colOff>
      <xdr:row>83</xdr:row>
      <xdr:rowOff>45690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274378"/>
          <a:ext cx="889000" cy="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91887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82117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1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81879</xdr:rowOff>
    </xdr:from>
    <xdr:to>
      <xdr:col>23</xdr:col>
      <xdr:colOff>184150</xdr:colOff>
      <xdr:row>84</xdr:row>
      <xdr:rowOff>12029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1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53956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28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54577</xdr:rowOff>
    </xdr:from>
    <xdr:to>
      <xdr:col>19</xdr:col>
      <xdr:colOff>184150</xdr:colOff>
      <xdr:row>83</xdr:row>
      <xdr:rowOff>156177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8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140954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371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4203</xdr:rowOff>
    </xdr:from>
    <xdr:to>
      <xdr:col>15</xdr:col>
      <xdr:colOff>133350</xdr:colOff>
      <xdr:row>83</xdr:row>
      <xdr:rowOff>105803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3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115980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00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166340</xdr:rowOff>
    </xdr:from>
    <xdr:to>
      <xdr:col>11</xdr:col>
      <xdr:colOff>82550</xdr:colOff>
      <xdr:row>83</xdr:row>
      <xdr:rowOff>96490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2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106667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9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164678</xdr:rowOff>
    </xdr:from>
    <xdr:to>
      <xdr:col>7</xdr:col>
      <xdr:colOff>31750</xdr:colOff>
      <xdr:row>83</xdr:row>
      <xdr:rowOff>94828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22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105005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9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98.1</a:t>
          </a:r>
          <a:r>
            <a:rPr kumimoji="1" lang="ja-JP" altLang="en-US" sz="1300">
              <a:latin typeface="ＭＳ Ｐゴシック" panose="020B0600070205080204" pitchFamily="50" charset="-128"/>
              <a:ea typeface="ＭＳ Ｐゴシック" panose="020B0600070205080204" pitchFamily="50" charset="-128"/>
            </a:rPr>
            <a:t>となり，全国平均は下回っているが類似団体内平均を上回っている。今後も週休日の振替制度の活用及びその他の諸手当の見直し等により給与の適正化に努める。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158145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73943"/>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54732</xdr:rowOff>
    </xdr:from>
    <xdr:to>
      <xdr:col>77</xdr:col>
      <xdr:colOff>44450</xdr:colOff>
      <xdr:row>85</xdr:row>
      <xdr:rowOff>158145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27982"/>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54732</xdr:rowOff>
    </xdr:from>
    <xdr:to>
      <xdr:col>72</xdr:col>
      <xdr:colOff>203200</xdr:colOff>
      <xdr:row>85</xdr:row>
      <xdr:rowOff>100693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2798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8768</xdr:rowOff>
    </xdr:from>
    <xdr:to>
      <xdr:col>68</xdr:col>
      <xdr:colOff>152400</xdr:colOff>
      <xdr:row>85</xdr:row>
      <xdr:rowOff>100693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582018"/>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107345</xdr:rowOff>
    </xdr:from>
    <xdr:to>
      <xdr:col>77</xdr:col>
      <xdr:colOff>95250</xdr:colOff>
      <xdr:row>86</xdr:row>
      <xdr:rowOff>37495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22272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76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3932</xdr:rowOff>
    </xdr:from>
    <xdr:to>
      <xdr:col>73</xdr:col>
      <xdr:colOff>44450</xdr:colOff>
      <xdr:row>85</xdr:row>
      <xdr:rowOff>105532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90309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129418</xdr:rowOff>
    </xdr:from>
    <xdr:to>
      <xdr:col>64</xdr:col>
      <xdr:colOff>152400</xdr:colOff>
      <xdr:row>85</xdr:row>
      <xdr:rowOff>59568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69745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町村合併後の住民サービスの低下を防ぐ目的から，旧町村毎に支所を配置して行政運営を行っている。これまで定員適正化として職員数の削減に取り組み職員数を</a:t>
          </a:r>
          <a:r>
            <a:rPr kumimoji="1" lang="en-US" altLang="ja-JP" sz="1300">
              <a:latin typeface="ＭＳ Ｐゴシック" panose="020B0600070205080204" pitchFamily="50" charset="-128"/>
              <a:ea typeface="ＭＳ Ｐゴシック" panose="020B0600070205080204" pitchFamily="50" charset="-128"/>
            </a:rPr>
            <a:t>442</a:t>
          </a:r>
          <a:r>
            <a:rPr kumimoji="1" lang="ja-JP" altLang="en-US" sz="1300">
              <a:latin typeface="ＭＳ Ｐゴシック" panose="020B0600070205080204" pitchFamily="50" charset="-128"/>
              <a:ea typeface="ＭＳ Ｐゴシック" panose="020B0600070205080204" pitchFamily="50" charset="-128"/>
            </a:rPr>
            <a:t>人としてきたが，年々多様化する行政需要に対応するため，令和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年度は職員数を</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人増の</a:t>
          </a:r>
          <a:r>
            <a:rPr kumimoji="1" lang="en-US" altLang="ja-JP" sz="1300">
              <a:latin typeface="ＭＳ Ｐゴシック" panose="020B0600070205080204" pitchFamily="50" charset="-128"/>
              <a:ea typeface="ＭＳ Ｐゴシック" panose="020B0600070205080204" pitchFamily="50" charset="-128"/>
            </a:rPr>
            <a:t>445</a:t>
          </a:r>
          <a:r>
            <a:rPr kumimoji="1" lang="ja-JP" altLang="en-US" sz="1300">
              <a:latin typeface="ＭＳ Ｐゴシック" panose="020B0600070205080204" pitchFamily="50" charset="-128"/>
              <a:ea typeface="ＭＳ Ｐゴシック" panose="020B0600070205080204" pitchFamily="50" charset="-128"/>
            </a:rPr>
            <a:t>人とした。また，人口についても前年度比で</a:t>
          </a:r>
          <a:r>
            <a:rPr kumimoji="1" lang="en-US" altLang="ja-JP" sz="1300">
              <a:latin typeface="ＭＳ Ｐゴシック" panose="020B0600070205080204" pitchFamily="50" charset="-128"/>
              <a:ea typeface="ＭＳ Ｐゴシック" panose="020B0600070205080204" pitchFamily="50" charset="-128"/>
            </a:rPr>
            <a:t>795</a:t>
          </a:r>
          <a:r>
            <a:rPr kumimoji="1" lang="ja-JP" altLang="en-US" sz="1300">
              <a:latin typeface="ＭＳ Ｐゴシック" panose="020B0600070205080204" pitchFamily="50" charset="-128"/>
              <a:ea typeface="ＭＳ Ｐゴシック" panose="020B0600070205080204" pitchFamily="50" charset="-128"/>
            </a:rPr>
            <a:t>人の減となったことから，人口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人当たり職員数は前年度比</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人増となり，類似団体内平均等を上回っている。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今後は，機構改革等により引き続き適正な定員管理に努めていく。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14333</xdr:rowOff>
    </xdr:from>
    <xdr:to>
      <xdr:col>81</xdr:col>
      <xdr:colOff>44450</xdr:colOff>
      <xdr:row>63</xdr:row>
      <xdr:rowOff>46506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81568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162802</xdr:rowOff>
    </xdr:from>
    <xdr:to>
      <xdr:col>77</xdr:col>
      <xdr:colOff>44450</xdr:colOff>
      <xdr:row>63</xdr:row>
      <xdr:rowOff>14333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79270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143268</xdr:rowOff>
    </xdr:from>
    <xdr:to>
      <xdr:col>72</xdr:col>
      <xdr:colOff>203200</xdr:colOff>
      <xdr:row>62</xdr:row>
      <xdr:rowOff>162802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773168"/>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121436</xdr:rowOff>
    </xdr:from>
    <xdr:to>
      <xdr:col>68</xdr:col>
      <xdr:colOff>152400</xdr:colOff>
      <xdr:row>62</xdr:row>
      <xdr:rowOff>143268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751336"/>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167156</xdr:rowOff>
    </xdr:from>
    <xdr:to>
      <xdr:col>81</xdr:col>
      <xdr:colOff>95250</xdr:colOff>
      <xdr:row>63</xdr:row>
      <xdr:rowOff>97306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79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139233</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76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134983</xdr:rowOff>
    </xdr:from>
    <xdr:to>
      <xdr:col>77</xdr:col>
      <xdr:colOff>95250</xdr:colOff>
      <xdr:row>63</xdr:row>
      <xdr:rowOff>65133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49910</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851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112002</xdr:rowOff>
    </xdr:from>
    <xdr:to>
      <xdr:col>73</xdr:col>
      <xdr:colOff>44450</xdr:colOff>
      <xdr:row>63</xdr:row>
      <xdr:rowOff>42152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74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26929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82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92468</xdr:rowOff>
    </xdr:from>
    <xdr:to>
      <xdr:col>68</xdr:col>
      <xdr:colOff>203200</xdr:colOff>
      <xdr:row>63</xdr:row>
      <xdr:rowOff>22618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72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7395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80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70636</xdr:rowOff>
    </xdr:from>
    <xdr:to>
      <xdr:col>64</xdr:col>
      <xdr:colOff>152400</xdr:colOff>
      <xdr:row>63</xdr:row>
      <xdr:rowOff>786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7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157013</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78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％であるが、類似団体平均値を下回っている状況である。比率上昇の主な要因は、償還元金の増加や普通交付税の減小などが考えられる。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今後は、常陸大宮駅周辺整備事業などにより多額の地方債が発行される見込みのため、比率の上昇が懸念されるところであるが、引き続き地方債の発行を償還元金以下とする取り組みを継続し、交付税措置が有利な地方債の活用や更なる行財政改革の推進により健全な財政運営に努めていく。</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9948</xdr:rowOff>
    </xdr:from>
    <xdr:to>
      <xdr:col>81</xdr:col>
      <xdr:colOff>44450</xdr:colOff>
      <xdr:row>37</xdr:row>
      <xdr:rowOff>15981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353598"/>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114740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171344</xdr:rowOff>
    </xdr:from>
    <xdr:to>
      <xdr:col>77</xdr:col>
      <xdr:colOff>44450</xdr:colOff>
      <xdr:row>37</xdr:row>
      <xdr:rowOff>9948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34354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63623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159279</xdr:rowOff>
    </xdr:from>
    <xdr:to>
      <xdr:col>72</xdr:col>
      <xdr:colOff>203200</xdr:colOff>
      <xdr:row>36</xdr:row>
      <xdr:rowOff>171344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3147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159279</xdr:rowOff>
    </xdr:from>
    <xdr:to>
      <xdr:col>68</xdr:col>
      <xdr:colOff>152400</xdr:colOff>
      <xdr:row>36</xdr:row>
      <xdr:rowOff>165312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33147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153158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15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130598</xdr:rowOff>
    </xdr:from>
    <xdr:to>
      <xdr:col>77</xdr:col>
      <xdr:colOff>95250</xdr:colOff>
      <xdr:row>37</xdr:row>
      <xdr:rowOff>60748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70925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71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120544</xdr:rowOff>
    </xdr:from>
    <xdr:to>
      <xdr:col>73</xdr:col>
      <xdr:colOff>44450</xdr:colOff>
      <xdr:row>37</xdr:row>
      <xdr:rowOff>50694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60871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6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108479</xdr:rowOff>
    </xdr:from>
    <xdr:to>
      <xdr:col>68</xdr:col>
      <xdr:colOff>203200</xdr:colOff>
      <xdr:row>37</xdr:row>
      <xdr:rowOff>38629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48806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114512</xdr:rowOff>
    </xdr:from>
    <xdr:to>
      <xdr:col>64</xdr:col>
      <xdr:colOff>152400</xdr:colOff>
      <xdr:row>37</xdr:row>
      <xdr:rowOff>44662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54839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将来負担比率は、前年度から</a:t>
          </a:r>
          <a:r>
            <a:rPr kumimoji="1" lang="en-US" altLang="ja-JP" sz="1050">
              <a:latin typeface="ＭＳ Ｐゴシック" panose="020B0600070205080204" pitchFamily="50" charset="-128"/>
              <a:ea typeface="ＭＳ Ｐゴシック" panose="020B0600070205080204" pitchFamily="50" charset="-128"/>
            </a:rPr>
            <a:t>0.9</a:t>
          </a:r>
          <a:r>
            <a:rPr kumimoji="1" lang="ja-JP" altLang="en-US" sz="1050">
              <a:latin typeface="ＭＳ Ｐゴシック" panose="020B0600070205080204" pitchFamily="50" charset="-128"/>
              <a:ea typeface="ＭＳ Ｐゴシック" panose="020B0600070205080204" pitchFamily="50" charset="-128"/>
            </a:rPr>
            <a:t>ポイント減の</a:t>
          </a:r>
          <a:r>
            <a:rPr kumimoji="1" lang="en-US" altLang="ja-JP" sz="1050">
              <a:latin typeface="ＭＳ Ｐゴシック" panose="020B0600070205080204" pitchFamily="50" charset="-128"/>
              <a:ea typeface="ＭＳ Ｐゴシック" panose="020B0600070205080204" pitchFamily="50" charset="-128"/>
            </a:rPr>
            <a:t>24.9</a:t>
          </a:r>
          <a:r>
            <a:rPr kumimoji="1" lang="ja-JP" altLang="en-US" sz="1050">
              <a:latin typeface="ＭＳ Ｐゴシック" panose="020B0600070205080204" pitchFamily="50" charset="-128"/>
              <a:ea typeface="ＭＳ Ｐゴシック" panose="020B0600070205080204" pitchFamily="50" charset="-128"/>
            </a:rPr>
            <a:t>％であり、類似団体平均値を下回っている状況である。</a:t>
          </a:r>
          <a:br>
            <a:rPr kumimoji="1" lang="ja-JP" altLang="en-US" sz="1050">
              <a:latin typeface="ＭＳ Ｐゴシック" panose="020B0600070205080204" pitchFamily="50" charset="-128"/>
              <a:ea typeface="ＭＳ Ｐゴシック" panose="020B0600070205080204" pitchFamily="50" charset="-128"/>
            </a:rPr>
          </a:br>
          <a:r>
            <a:rPr kumimoji="1" lang="ja-JP" altLang="en-US" sz="1050">
              <a:latin typeface="ＭＳ Ｐゴシック" panose="020B0600070205080204" pitchFamily="50" charset="-128"/>
              <a:ea typeface="ＭＳ Ｐゴシック" panose="020B0600070205080204" pitchFamily="50" charset="-128"/>
            </a:rPr>
            <a:t>主な要因は、東日本台風にかかる災害復旧事業により地方債残高が</a:t>
          </a:r>
          <a:r>
            <a:rPr kumimoji="1" lang="en-US" altLang="ja-JP" sz="1050">
              <a:latin typeface="ＭＳ Ｐゴシック" panose="020B0600070205080204" pitchFamily="50" charset="-128"/>
              <a:ea typeface="ＭＳ Ｐゴシック" panose="020B0600070205080204" pitchFamily="50" charset="-128"/>
            </a:rPr>
            <a:t>458</a:t>
          </a:r>
          <a:r>
            <a:rPr kumimoji="1" lang="ja-JP" altLang="en-US" sz="1050">
              <a:latin typeface="ＭＳ Ｐゴシック" panose="020B0600070205080204" pitchFamily="50" charset="-128"/>
              <a:ea typeface="ＭＳ Ｐゴシック" panose="020B0600070205080204" pitchFamily="50" charset="-128"/>
            </a:rPr>
            <a:t>百万円増加した一方で、職員定数の削減効果により退職手当負担見込額が</a:t>
          </a:r>
          <a:r>
            <a:rPr kumimoji="1" lang="en-US" altLang="ja-JP" sz="1050">
              <a:latin typeface="ＭＳ Ｐゴシック" panose="020B0600070205080204" pitchFamily="50" charset="-128"/>
              <a:ea typeface="ＭＳ Ｐゴシック" panose="020B0600070205080204" pitchFamily="50" charset="-128"/>
            </a:rPr>
            <a:t>55</a:t>
          </a:r>
          <a:r>
            <a:rPr kumimoji="1" lang="ja-JP" altLang="en-US" sz="1050">
              <a:latin typeface="ＭＳ Ｐゴシック" panose="020B0600070205080204" pitchFamily="50" charset="-128"/>
              <a:ea typeface="ＭＳ Ｐゴシック" panose="020B0600070205080204" pitchFamily="50" charset="-128"/>
            </a:rPr>
            <a:t>百万円減少したほか、交付税措置の有利な地方債の積極的な活用により基準財政需要額算入見込額が</a:t>
          </a:r>
          <a:r>
            <a:rPr kumimoji="1" lang="en-US" altLang="ja-JP" sz="1050">
              <a:latin typeface="ＭＳ Ｐゴシック" panose="020B0600070205080204" pitchFamily="50" charset="-128"/>
              <a:ea typeface="ＭＳ Ｐゴシック" panose="020B0600070205080204" pitchFamily="50" charset="-128"/>
            </a:rPr>
            <a:t>395</a:t>
          </a:r>
          <a:r>
            <a:rPr kumimoji="1" lang="ja-JP" altLang="en-US" sz="1050">
              <a:latin typeface="ＭＳ Ｐゴシック" panose="020B0600070205080204" pitchFamily="50" charset="-128"/>
              <a:ea typeface="ＭＳ Ｐゴシック" panose="020B0600070205080204" pitchFamily="50" charset="-128"/>
            </a:rPr>
            <a:t>百万円増加したことや標準財政規模が</a:t>
          </a:r>
          <a:r>
            <a:rPr kumimoji="1" lang="en-US" altLang="ja-JP" sz="1050">
              <a:latin typeface="ＭＳ Ｐゴシック" panose="020B0600070205080204" pitchFamily="50" charset="-128"/>
              <a:ea typeface="ＭＳ Ｐゴシック" panose="020B0600070205080204" pitchFamily="50" charset="-128"/>
            </a:rPr>
            <a:t>267</a:t>
          </a:r>
          <a:r>
            <a:rPr kumimoji="1" lang="ja-JP" altLang="en-US" sz="1050">
              <a:latin typeface="ＭＳ Ｐゴシック" panose="020B0600070205080204" pitchFamily="50" charset="-128"/>
              <a:ea typeface="ＭＳ Ｐゴシック" panose="020B0600070205080204" pitchFamily="50" charset="-128"/>
            </a:rPr>
            <a:t>百万円増加したことなどが考えられる。</a:t>
          </a:r>
          <a:br>
            <a:rPr kumimoji="1" lang="ja-JP" altLang="en-US" sz="1050">
              <a:latin typeface="ＭＳ Ｐゴシック" panose="020B0600070205080204" pitchFamily="50" charset="-128"/>
              <a:ea typeface="ＭＳ Ｐゴシック" panose="020B0600070205080204" pitchFamily="50" charset="-128"/>
            </a:rPr>
          </a:br>
          <a:r>
            <a:rPr kumimoji="1" lang="ja-JP" altLang="en-US" sz="1050">
              <a:latin typeface="ＭＳ Ｐゴシック" panose="020B0600070205080204" pitchFamily="50" charset="-128"/>
              <a:ea typeface="ＭＳ Ｐゴシック" panose="020B0600070205080204" pitchFamily="50" charset="-128"/>
            </a:rPr>
            <a:t>今後は、常陸大宮駅周辺整備事業などにより多額の地方債が発行される見込みのため、比率の上昇が懸念されるところであるが、引き続き地方債の発行を償還元金以下とする取り組みを継続しつつ、交付税措置が有利な地方債の活用や更なる行財政改革の推進により健全な財政運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70506</xdr:rowOff>
    </xdr:from>
    <xdr:to>
      <xdr:col>81</xdr:col>
      <xdr:colOff>44450</xdr:colOff>
      <xdr:row>14</xdr:row>
      <xdr:rowOff>74126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470806"/>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57738</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58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27474</xdr:rowOff>
    </xdr:from>
    <xdr:to>
      <xdr:col>77</xdr:col>
      <xdr:colOff>44450</xdr:colOff>
      <xdr:row>14</xdr:row>
      <xdr:rowOff>74126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2427774"/>
          <a:ext cx="889000" cy="4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31555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60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27474</xdr:rowOff>
    </xdr:from>
    <xdr:to>
      <xdr:col>72</xdr:col>
      <xdr:colOff>203200</xdr:colOff>
      <xdr:row>14</xdr:row>
      <xdr:rowOff>31094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427774"/>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27132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598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31094</xdr:rowOff>
    </xdr:from>
    <xdr:to>
      <xdr:col>68</xdr:col>
      <xdr:colOff>152400</xdr:colOff>
      <xdr:row>14</xdr:row>
      <xdr:rowOff>56430</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431394"/>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48446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54077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19706</xdr:rowOff>
    </xdr:from>
    <xdr:to>
      <xdr:col>81</xdr:col>
      <xdr:colOff>95250</xdr:colOff>
      <xdr:row>14</xdr:row>
      <xdr:rowOff>121306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42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112433</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34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23326</xdr:rowOff>
    </xdr:from>
    <xdr:to>
      <xdr:col>77</xdr:col>
      <xdr:colOff>95250</xdr:colOff>
      <xdr:row>14</xdr:row>
      <xdr:rowOff>124926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42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135103</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192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148124</xdr:rowOff>
    </xdr:from>
    <xdr:to>
      <xdr:col>73</xdr:col>
      <xdr:colOff>44450</xdr:colOff>
      <xdr:row>14</xdr:row>
      <xdr:rowOff>78274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37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88451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14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151744</xdr:rowOff>
    </xdr:from>
    <xdr:to>
      <xdr:col>68</xdr:col>
      <xdr:colOff>203200</xdr:colOff>
      <xdr:row>14</xdr:row>
      <xdr:rowOff>81894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3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92071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14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5630</xdr:rowOff>
    </xdr:from>
    <xdr:to>
      <xdr:col>64</xdr:col>
      <xdr:colOff>152400</xdr:colOff>
      <xdr:row>14</xdr:row>
      <xdr:rowOff>107230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40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117407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17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茨城県常陸大宮市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40,590
40,275
348.45
31,500,561
30,194,890
1,097,662
13,645,127
24,844,976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職員数の増により人件費は増となるも，充当財源の増により，経常経費充当一財が</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百万円の減となったことに加え，経常一般財源が</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百万円増となったことから，前年度から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24.7</a:t>
          </a:r>
          <a:r>
            <a:rPr kumimoji="1" lang="ja-JP" altLang="en-US" sz="1300">
              <a:latin typeface="ＭＳ Ｐゴシック" panose="020B0600070205080204" pitchFamily="50" charset="-128"/>
              <a:ea typeface="ＭＳ Ｐゴシック" panose="020B0600070205080204" pitchFamily="50" charset="-128"/>
            </a:rPr>
            <a:t>％となり，類似団体内平均等を下回った。</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村合併後の行政運営を，住民サービスの低下を防ぐ目的から旧町村毎に支所を配置しているため，職員の効率的配置が図りにくい面があるものの，今後も引き続き，定員適正化計画に基づき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906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13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62230</xdr:rowOff>
    </xdr:from>
    <xdr:to>
      <xdr:col>15</xdr:col>
      <xdr:colOff>98425</xdr:colOff>
      <xdr:row>37</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05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37</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98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11430</xdr:rowOff>
    </xdr:from>
    <xdr:to>
      <xdr:col>11</xdr:col>
      <xdr:colOff>60325</xdr:colOff>
      <xdr:row>37</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97807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となったが，類似団体内平均，全国平均，県平均をそれぞれ上回っている。これは，公共交通の少ない地域で学校の統廃合によりスクールバス運行を行っていることや公共施設の指定管理委託を積極的に活用していることが主な要因である。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町村合併以降，公共施設を同規模で維持してきた経過があるが，今後は見直しによる統廃合等を進める必要がある。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101600</xdr:rowOff>
    </xdr:from>
    <xdr:to>
      <xdr:col>82</xdr:col>
      <xdr:colOff>107950</xdr:colOff>
      <xdr:row>21</xdr:row>
      <xdr:rowOff>57150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5306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139700</xdr:rowOff>
    </xdr:from>
    <xdr:to>
      <xdr:col>78</xdr:col>
      <xdr:colOff>69850</xdr:colOff>
      <xdr:row>21</xdr:row>
      <xdr:rowOff>57150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568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63500</xdr:rowOff>
    </xdr:from>
    <xdr:to>
      <xdr:col>73</xdr:col>
      <xdr:colOff>180975</xdr:colOff>
      <xdr:row>20</xdr:row>
      <xdr:rowOff>139700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49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146050</xdr:rowOff>
    </xdr:from>
    <xdr:to>
      <xdr:col>69</xdr:col>
      <xdr:colOff>92075</xdr:colOff>
      <xdr:row>20</xdr:row>
      <xdr:rowOff>63500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403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50800</xdr:rowOff>
    </xdr:from>
    <xdr:to>
      <xdr:col>82</xdr:col>
      <xdr:colOff>158750</xdr:colOff>
      <xdr:row>20</xdr:row>
      <xdr:rowOff>152400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22877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6350</xdr:rowOff>
    </xdr:from>
    <xdr:to>
      <xdr:col>78</xdr:col>
      <xdr:colOff>120650</xdr:colOff>
      <xdr:row>21</xdr:row>
      <xdr:rowOff>107950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60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92727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69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88900</xdr:rowOff>
    </xdr:from>
    <xdr:to>
      <xdr:col>74</xdr:col>
      <xdr:colOff>31750</xdr:colOff>
      <xdr:row>21</xdr:row>
      <xdr:rowOff>19050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5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3827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12700</xdr:rowOff>
    </xdr:from>
    <xdr:to>
      <xdr:col>69</xdr:col>
      <xdr:colOff>142875</xdr:colOff>
      <xdr:row>20</xdr:row>
      <xdr:rowOff>114300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4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99077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95250</xdr:rowOff>
    </xdr:from>
    <xdr:to>
      <xdr:col>65</xdr:col>
      <xdr:colOff>53975</xdr:colOff>
      <xdr:row>20</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％となり，全国平均，類似団体内平均及び県平均を下回っている。これは，台風災害関連の被災者生活再建支援金が前年度比</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百万円の減となったことによるものである。一方で，民間保育園等への入所事業や障害者自立支援事の介護給付費等は，年々増加傾向にある。少子化対策については，市としても重要な施策であるため，持続可能な制度運営を検証しながら，健全な財政運営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114300</xdr:rowOff>
    </xdr:from>
    <xdr:to>
      <xdr:col>24</xdr:col>
      <xdr:colOff>25400</xdr:colOff>
      <xdr:row>57</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15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139700</xdr:rowOff>
    </xdr:from>
    <xdr:to>
      <xdr:col>19</xdr:col>
      <xdr:colOff>187325</xdr:colOff>
      <xdr:row>57</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40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101600</xdr:rowOff>
    </xdr:from>
    <xdr:to>
      <xdr:col>15</xdr:col>
      <xdr:colOff>98425</xdr:colOff>
      <xdr:row>56</xdr:row>
      <xdr:rowOff>139700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02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101600</xdr:rowOff>
    </xdr:from>
    <xdr:to>
      <xdr:col>11</xdr:col>
      <xdr:colOff>9525</xdr:colOff>
      <xdr:row>56</xdr:row>
      <xdr:rowOff>101600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0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63500</xdr:rowOff>
    </xdr:from>
    <xdr:to>
      <xdr:col>24</xdr:col>
      <xdr:colOff>76200</xdr:colOff>
      <xdr:row>56</xdr:row>
      <xdr:rowOff>165100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80027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88900</xdr:rowOff>
    </xdr:from>
    <xdr:to>
      <xdr:col>15</xdr:col>
      <xdr:colOff>149225</xdr:colOff>
      <xdr:row>57</xdr:row>
      <xdr:rowOff>19050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50800</xdr:rowOff>
    </xdr:from>
    <xdr:to>
      <xdr:col>11</xdr:col>
      <xdr:colOff>60325</xdr:colOff>
      <xdr:row>56</xdr:row>
      <xdr:rowOff>152400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50800</xdr:rowOff>
    </xdr:from>
    <xdr:to>
      <xdr:col>6</xdr:col>
      <xdr:colOff>171450</xdr:colOff>
      <xdr:row>56</xdr:row>
      <xdr:rowOff>152400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％となり，全国平均，類似団体内平均及び県平均を下回っている。維持補修費は増加傾向にあるため，施設の統廃合や各種事業手法の見直し等を進めることで抑制を図っていく。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55</xdr:row>
      <xdr:rowOff>161290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681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57</xdr:row>
      <xdr:rowOff>54610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59104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54610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04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39370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04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110490</xdr:rowOff>
    </xdr:from>
    <xdr:to>
      <xdr:col>78</xdr:col>
      <xdr:colOff>120650</xdr:colOff>
      <xdr:row>56</xdr:row>
      <xdr:rowOff>40640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50817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xdr:rowOff>
    </xdr:from>
    <xdr:to>
      <xdr:col>74</xdr:col>
      <xdr:colOff>31750</xdr:colOff>
      <xdr:row>57</xdr:row>
      <xdr:rowOff>105410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115587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となり，類似団体内平均，県平均は下回ったが，全国平均は上回っている状況である。前年度より増となった要因は，新型コロナ感染症対策や東日本台風の災害復旧関連事業に取り組んだ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市単独補助金については，補助金等見直し要領を策定し，毎年度予算編成時に見直しを行い抑制を図っているため，今後も継続していく。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62992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8490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60706</xdr:rowOff>
    </xdr:from>
    <xdr:to>
      <xdr:col>78</xdr:col>
      <xdr:colOff>69850</xdr:colOff>
      <xdr:row>36</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06145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60706</xdr:rowOff>
    </xdr:from>
    <xdr:to>
      <xdr:col>73</xdr:col>
      <xdr:colOff>180975</xdr:colOff>
      <xdr:row>35</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0614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101854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0706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9906</xdr:rowOff>
    </xdr:from>
    <xdr:to>
      <xdr:col>74</xdr:col>
      <xdr:colOff>31750</xdr:colOff>
      <xdr:row>35</xdr:row>
      <xdr:rowOff>111506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121683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51054</xdr:rowOff>
    </xdr:from>
    <xdr:to>
      <xdr:col>65</xdr:col>
      <xdr:colOff>53975</xdr:colOff>
      <xdr:row>35</xdr:row>
      <xdr:rowOff>152654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162831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19.9</a:t>
          </a:r>
          <a:r>
            <a:rPr kumimoji="1" lang="ja-JP" altLang="en-US" sz="1300">
              <a:latin typeface="ＭＳ Ｐゴシック" panose="020B0600070205080204" pitchFamily="50" charset="-128"/>
              <a:ea typeface="ＭＳ Ｐゴシック" panose="020B0600070205080204" pitchFamily="50" charset="-128"/>
            </a:rPr>
            <a:t>％となったものの，全国平均や類似団体内平均等を上回っている。道の駅整備事業や災害復旧事業により多額の地方債を発行したこと，また，今後は駅周辺整備事業に係る地方債の発行も予定していることから，今後についても地方債借入を償還元金以下に抑制する取り組みを継続し，健全な財政運営に努め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29845</xdr:rowOff>
    </xdr:from>
    <xdr:to>
      <xdr:col>24</xdr:col>
      <xdr:colOff>25400</xdr:colOff>
      <xdr:row>75</xdr:row>
      <xdr:rowOff>37465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8859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37465</xdr:rowOff>
    </xdr:from>
    <xdr:to>
      <xdr:col>19</xdr:col>
      <xdr:colOff>187325</xdr:colOff>
      <xdr:row>75</xdr:row>
      <xdr:rowOff>41275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962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167005</xdr:rowOff>
    </xdr:from>
    <xdr:to>
      <xdr:col>15</xdr:col>
      <xdr:colOff>98425</xdr:colOff>
      <xdr:row>75</xdr:row>
      <xdr:rowOff>41275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543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155575</xdr:rowOff>
    </xdr:from>
    <xdr:to>
      <xdr:col>11</xdr:col>
      <xdr:colOff>9525</xdr:colOff>
      <xdr:row>74</xdr:row>
      <xdr:rowOff>167005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8428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150495</xdr:rowOff>
    </xdr:from>
    <xdr:to>
      <xdr:col>24</xdr:col>
      <xdr:colOff>76200</xdr:colOff>
      <xdr:row>75</xdr:row>
      <xdr:rowOff>80645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122572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0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158115</xdr:rowOff>
    </xdr:from>
    <xdr:to>
      <xdr:col>20</xdr:col>
      <xdr:colOff>38100</xdr:colOff>
      <xdr:row>75</xdr:row>
      <xdr:rowOff>88265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73042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31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161925</xdr:rowOff>
    </xdr:from>
    <xdr:to>
      <xdr:col>15</xdr:col>
      <xdr:colOff>149225</xdr:colOff>
      <xdr:row>75</xdr:row>
      <xdr:rowOff>92075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76852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116205</xdr:rowOff>
    </xdr:from>
    <xdr:to>
      <xdr:col>11</xdr:col>
      <xdr:colOff>60325</xdr:colOff>
      <xdr:row>75</xdr:row>
      <xdr:rowOff>46355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56532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104775</xdr:rowOff>
    </xdr:from>
    <xdr:to>
      <xdr:col>6</xdr:col>
      <xdr:colOff>171450</xdr:colOff>
      <xdr:row>75</xdr:row>
      <xdr:rowOff>34925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45102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人件費及び公債費が類似団体内平均をやや上回っているほか，物件費については，同平均を大きく上回っている。いずれの要因も</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町村合併という特殊事情が大きく影響しているものであり，事務事業の見直し，機構改革，施設の統廃合により，効率的な財政運営に努めていく。一方で，補助費については，引き続き単独補助金の抑制に務めるとともに，扶助費については，福祉分野の社会全体の動向を注視しながら，社会福祉や少子化対策のための適切な予算措置を行いながら健全な財政運営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76</xdr:row>
      <xdr:rowOff>140715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111480"/>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99568</xdr:rowOff>
    </xdr:from>
    <xdr:to>
      <xdr:col>78</xdr:col>
      <xdr:colOff>69850</xdr:colOff>
      <xdr:row>76</xdr:row>
      <xdr:rowOff>140715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297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49276</xdr:rowOff>
    </xdr:from>
    <xdr:to>
      <xdr:col>73</xdr:col>
      <xdr:colOff>180975</xdr:colOff>
      <xdr:row>76</xdr:row>
      <xdr:rowOff>99568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794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49276</xdr:rowOff>
    </xdr:from>
    <xdr:to>
      <xdr:col>69</xdr:col>
      <xdr:colOff>92075</xdr:colOff>
      <xdr:row>76</xdr:row>
      <xdr:rowOff>49276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079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89915</xdr:rowOff>
    </xdr:from>
    <xdr:to>
      <xdr:col>78</xdr:col>
      <xdr:colOff>120650</xdr:colOff>
      <xdr:row>77</xdr:row>
      <xdr:rowOff>20065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30243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48768</xdr:rowOff>
    </xdr:from>
    <xdr:to>
      <xdr:col>74</xdr:col>
      <xdr:colOff>31750</xdr:colOff>
      <xdr:row>76</xdr:row>
      <xdr:rowOff>150368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169926</xdr:rowOff>
    </xdr:from>
    <xdr:to>
      <xdr:col>69</xdr:col>
      <xdr:colOff>142875</xdr:colOff>
      <xdr:row>76</xdr:row>
      <xdr:rowOff>100076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110253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169926</xdr:rowOff>
    </xdr:from>
    <xdr:to>
      <xdr:col>65</xdr:col>
      <xdr:colOff>53975</xdr:colOff>
      <xdr:row>76</xdr:row>
      <xdr:rowOff>100076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110253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茨城県常陸大宮市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84524</xdr:rowOff>
    </xdr:from>
    <xdr:to>
      <xdr:col>29</xdr:col>
      <xdr:colOff>127000</xdr:colOff>
      <xdr:row>18</xdr:row>
      <xdr:rowOff>89031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218249"/>
          <a:ext cx="647700" cy="4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66460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84524</xdr:rowOff>
    </xdr:from>
    <xdr:to>
      <xdr:col>26</xdr:col>
      <xdr:colOff>50800</xdr:colOff>
      <xdr:row>18</xdr:row>
      <xdr:rowOff>106633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18249"/>
          <a:ext cx="698500" cy="22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22547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106633</xdr:rowOff>
    </xdr:from>
    <xdr:to>
      <xdr:col>22</xdr:col>
      <xdr:colOff>114300</xdr:colOff>
      <xdr:row>18</xdr:row>
      <xdr:rowOff>120055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40358"/>
          <a:ext cx="698500" cy="13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40051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120055</xdr:rowOff>
    </xdr:from>
    <xdr:to>
      <xdr:col>18</xdr:col>
      <xdr:colOff>177800</xdr:colOff>
      <xdr:row>18</xdr:row>
      <xdr:rowOff>151700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53780"/>
          <a:ext cx="698500" cy="31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52112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74493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38231</xdr:rowOff>
    </xdr:from>
    <xdr:to>
      <xdr:col>29</xdr:col>
      <xdr:colOff>177800</xdr:colOff>
      <xdr:row>18</xdr:row>
      <xdr:rowOff>139831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71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10308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44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33724</xdr:rowOff>
    </xdr:from>
    <xdr:to>
      <xdr:col>26</xdr:col>
      <xdr:colOff>101600</xdr:colOff>
      <xdr:row>18</xdr:row>
      <xdr:rowOff>135324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67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120101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53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55833</xdr:rowOff>
    </xdr:from>
    <xdr:to>
      <xdr:col>22</xdr:col>
      <xdr:colOff>165100</xdr:colOff>
      <xdr:row>18</xdr:row>
      <xdr:rowOff>157433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89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142210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7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69255</xdr:rowOff>
    </xdr:from>
    <xdr:to>
      <xdr:col>19</xdr:col>
      <xdr:colOff>38100</xdr:colOff>
      <xdr:row>18</xdr:row>
      <xdr:rowOff>170855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02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155632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8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100900</xdr:rowOff>
    </xdr:from>
    <xdr:to>
      <xdr:col>15</xdr:col>
      <xdr:colOff>101600</xdr:colOff>
      <xdr:row>19</xdr:row>
      <xdr:rowOff>31050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34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15827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2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340185</xdr:rowOff>
    </xdr:from>
    <xdr:to>
      <xdr:col>29</xdr:col>
      <xdr:colOff>127000</xdr:colOff>
      <xdr:row>37</xdr:row>
      <xdr:rowOff>341595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464885"/>
          <a:ext cx="647700" cy="1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130587</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55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337258</xdr:rowOff>
    </xdr:from>
    <xdr:to>
      <xdr:col>26</xdr:col>
      <xdr:colOff>50800</xdr:colOff>
      <xdr:row>37</xdr:row>
      <xdr:rowOff>340185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461958"/>
          <a:ext cx="698500" cy="2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51808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337258</xdr:rowOff>
    </xdr:from>
    <xdr:to>
      <xdr:col>22</xdr:col>
      <xdr:colOff>114300</xdr:colOff>
      <xdr:row>38</xdr:row>
      <xdr:rowOff>12205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461958"/>
          <a:ext cx="698500" cy="17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11462</xdr:rowOff>
    </xdr:from>
    <xdr:to>
      <xdr:col>18</xdr:col>
      <xdr:colOff>177800</xdr:colOff>
      <xdr:row>38</xdr:row>
      <xdr:rowOff>12205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479062"/>
          <a:ext cx="698500" cy="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47819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290795</xdr:rowOff>
    </xdr:from>
    <xdr:to>
      <xdr:col>29</xdr:col>
      <xdr:colOff>177800</xdr:colOff>
      <xdr:row>38</xdr:row>
      <xdr:rowOff>49495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15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262872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3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289385</xdr:rowOff>
    </xdr:from>
    <xdr:to>
      <xdr:col>26</xdr:col>
      <xdr:colOff>101600</xdr:colOff>
      <xdr:row>38</xdr:row>
      <xdr:rowOff>48085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14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32862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286458</xdr:rowOff>
    </xdr:from>
    <xdr:to>
      <xdr:col>22</xdr:col>
      <xdr:colOff>165100</xdr:colOff>
      <xdr:row>38</xdr:row>
      <xdr:rowOff>45158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11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29935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49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304305</xdr:rowOff>
    </xdr:from>
    <xdr:to>
      <xdr:col>19</xdr:col>
      <xdr:colOff>38100</xdr:colOff>
      <xdr:row>38</xdr:row>
      <xdr:rowOff>63005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29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47782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1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303562</xdr:rowOff>
    </xdr:from>
    <xdr:to>
      <xdr:col>15</xdr:col>
      <xdr:colOff>101600</xdr:colOff>
      <xdr:row>38</xdr:row>
      <xdr:rowOff>62262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28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47039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14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茨城県常陸大宮市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40,590
40,275
348.45
31,500,561
30,194,890
1,097,662
13,645,127
24,844,976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82964</xdr:rowOff>
    </xdr:from>
    <xdr:to>
      <xdr:col>24</xdr:col>
      <xdr:colOff>63500</xdr:colOff>
      <xdr:row>35</xdr:row>
      <xdr:rowOff>142422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83714"/>
          <a:ext cx="838200" cy="5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164279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142422</xdr:rowOff>
    </xdr:from>
    <xdr:to>
      <xdr:col>19</xdr:col>
      <xdr:colOff>177800</xdr:colOff>
      <xdr:row>35</xdr:row>
      <xdr:rowOff>160350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43172"/>
          <a:ext cx="889000" cy="1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20740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5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160350</xdr:rowOff>
    </xdr:from>
    <xdr:to>
      <xdr:col>15</xdr:col>
      <xdr:colOff>50800</xdr:colOff>
      <xdr:row>35</xdr:row>
      <xdr:rowOff>162201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61100"/>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22906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162201</xdr:rowOff>
    </xdr:from>
    <xdr:to>
      <xdr:col>10</xdr:col>
      <xdr:colOff>114300</xdr:colOff>
      <xdr:row>35</xdr:row>
      <xdr:rowOff>169875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62951"/>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32355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40323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32164</xdr:rowOff>
    </xdr:from>
    <xdr:to>
      <xdr:col>24</xdr:col>
      <xdr:colOff>114300</xdr:colOff>
      <xdr:row>35</xdr:row>
      <xdr:rowOff>133764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10591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1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91622</xdr:rowOff>
    </xdr:from>
    <xdr:to>
      <xdr:col>20</xdr:col>
      <xdr:colOff>38100</xdr:colOff>
      <xdr:row>36</xdr:row>
      <xdr:rowOff>21772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9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12899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8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109550</xdr:rowOff>
    </xdr:from>
    <xdr:to>
      <xdr:col>15</xdr:col>
      <xdr:colOff>101600</xdr:colOff>
      <xdr:row>36</xdr:row>
      <xdr:rowOff>39700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30827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111401</xdr:rowOff>
    </xdr:from>
    <xdr:to>
      <xdr:col>10</xdr:col>
      <xdr:colOff>165100</xdr:colOff>
      <xdr:row>36</xdr:row>
      <xdr:rowOff>41551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1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32678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20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119075</xdr:rowOff>
    </xdr:from>
    <xdr:to>
      <xdr:col>6</xdr:col>
      <xdr:colOff>38100</xdr:colOff>
      <xdr:row>36</xdr:row>
      <xdr:rowOff>49225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40352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21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99404</xdr:rowOff>
    </xdr:from>
    <xdr:to>
      <xdr:col>24</xdr:col>
      <xdr:colOff>63500</xdr:colOff>
      <xdr:row>57</xdr:row>
      <xdr:rowOff>119969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872054"/>
          <a:ext cx="838200" cy="2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73069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45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119969</xdr:rowOff>
    </xdr:from>
    <xdr:to>
      <xdr:col>19</xdr:col>
      <xdr:colOff>177800</xdr:colOff>
      <xdr:row>58</xdr:row>
      <xdr:rowOff>8902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892619"/>
          <a:ext cx="889000" cy="6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26957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8902</xdr:rowOff>
    </xdr:from>
    <xdr:to>
      <xdr:col>15</xdr:col>
      <xdr:colOff>50800</xdr:colOff>
      <xdr:row>58</xdr:row>
      <xdr:rowOff>16899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53002"/>
          <a:ext cx="889000" cy="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73022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6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13376</xdr:rowOff>
    </xdr:from>
    <xdr:to>
      <xdr:col>10</xdr:col>
      <xdr:colOff>114300</xdr:colOff>
      <xdr:row>58</xdr:row>
      <xdr:rowOff>16899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957476"/>
          <a:ext cx="889000" cy="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48604</xdr:rowOff>
    </xdr:from>
    <xdr:to>
      <xdr:col>24</xdr:col>
      <xdr:colOff>114300</xdr:colOff>
      <xdr:row>57</xdr:row>
      <xdr:rowOff>150204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2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71481</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72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69169</xdr:rowOff>
    </xdr:from>
    <xdr:to>
      <xdr:col>20</xdr:col>
      <xdr:colOff>38100</xdr:colOff>
      <xdr:row>57</xdr:row>
      <xdr:rowOff>170769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4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15846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1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129552</xdr:rowOff>
    </xdr:from>
    <xdr:to>
      <xdr:col>15</xdr:col>
      <xdr:colOff>101600</xdr:colOff>
      <xdr:row>58</xdr:row>
      <xdr:rowOff>59702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0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50829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9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137549</xdr:rowOff>
    </xdr:from>
    <xdr:to>
      <xdr:col>10</xdr:col>
      <xdr:colOff>165100</xdr:colOff>
      <xdr:row>58</xdr:row>
      <xdr:rowOff>67699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1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84226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134026</xdr:rowOff>
    </xdr:from>
    <xdr:to>
      <xdr:col>6</xdr:col>
      <xdr:colOff>38100</xdr:colOff>
      <xdr:row>58</xdr:row>
      <xdr:rowOff>64176</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0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80703</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68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132708</xdr:rowOff>
    </xdr:from>
    <xdr:to>
      <xdr:col>24</xdr:col>
      <xdr:colOff>63500</xdr:colOff>
      <xdr:row>78</xdr:row>
      <xdr:rowOff>133662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05808"/>
          <a:ext cx="8382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132708</xdr:rowOff>
    </xdr:from>
    <xdr:to>
      <xdr:col>19</xdr:col>
      <xdr:colOff>177800</xdr:colOff>
      <xdr:row>78</xdr:row>
      <xdr:rowOff>138748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05808"/>
          <a:ext cx="889000" cy="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138748</xdr:rowOff>
    </xdr:from>
    <xdr:to>
      <xdr:col>15</xdr:col>
      <xdr:colOff>50800</xdr:colOff>
      <xdr:row>78</xdr:row>
      <xdr:rowOff>154160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11848"/>
          <a:ext cx="889000" cy="1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150864</xdr:rowOff>
    </xdr:from>
    <xdr:to>
      <xdr:col>10</xdr:col>
      <xdr:colOff>114300</xdr:colOff>
      <xdr:row>78</xdr:row>
      <xdr:rowOff>154160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23964"/>
          <a:ext cx="8890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82862</xdr:rowOff>
    </xdr:from>
    <xdr:to>
      <xdr:col>24</xdr:col>
      <xdr:colOff>114300</xdr:colOff>
      <xdr:row>79</xdr:row>
      <xdr:rowOff>13012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5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169239</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7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81908</xdr:rowOff>
    </xdr:from>
    <xdr:to>
      <xdr:col>20</xdr:col>
      <xdr:colOff>38100</xdr:colOff>
      <xdr:row>79</xdr:row>
      <xdr:rowOff>12058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5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3185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4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87948</xdr:rowOff>
    </xdr:from>
    <xdr:to>
      <xdr:col>15</xdr:col>
      <xdr:colOff>101600</xdr:colOff>
      <xdr:row>79</xdr:row>
      <xdr:rowOff>18098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9225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5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103360</xdr:rowOff>
    </xdr:from>
    <xdr:to>
      <xdr:col>10</xdr:col>
      <xdr:colOff>165100</xdr:colOff>
      <xdr:row>79</xdr:row>
      <xdr:rowOff>33510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24637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6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100064</xdr:rowOff>
    </xdr:from>
    <xdr:to>
      <xdr:col>6</xdr:col>
      <xdr:colOff>38100</xdr:colOff>
      <xdr:row>79</xdr:row>
      <xdr:rowOff>30214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7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21341</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6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152958</xdr:rowOff>
    </xdr:from>
    <xdr:to>
      <xdr:col>24</xdr:col>
      <xdr:colOff>63500</xdr:colOff>
      <xdr:row>97</xdr:row>
      <xdr:rowOff>24461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612158"/>
          <a:ext cx="838200" cy="4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162920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7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152958</xdr:rowOff>
    </xdr:from>
    <xdr:to>
      <xdr:col>19</xdr:col>
      <xdr:colOff>177800</xdr:colOff>
      <xdr:row>97</xdr:row>
      <xdr:rowOff>87427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12158"/>
          <a:ext cx="889000" cy="10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85907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75997</xdr:rowOff>
    </xdr:from>
    <xdr:to>
      <xdr:col>15</xdr:col>
      <xdr:colOff>50800</xdr:colOff>
      <xdr:row>97</xdr:row>
      <xdr:rowOff>87427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70664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139070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75997</xdr:rowOff>
    </xdr:from>
    <xdr:to>
      <xdr:col>10</xdr:col>
      <xdr:colOff>114300</xdr:colOff>
      <xdr:row>97</xdr:row>
      <xdr:rowOff>89624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706647"/>
          <a:ext cx="889000" cy="1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149344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150004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145111</xdr:rowOff>
    </xdr:from>
    <xdr:to>
      <xdr:col>24</xdr:col>
      <xdr:colOff>114300</xdr:colOff>
      <xdr:row>97</xdr:row>
      <xdr:rowOff>75261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0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123538</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8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102158</xdr:rowOff>
    </xdr:from>
    <xdr:to>
      <xdr:col>20</xdr:col>
      <xdr:colOff>38100</xdr:colOff>
      <xdr:row>97</xdr:row>
      <xdr:rowOff>32308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6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23435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6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36627</xdr:rowOff>
    </xdr:from>
    <xdr:to>
      <xdr:col>15</xdr:col>
      <xdr:colOff>101600</xdr:colOff>
      <xdr:row>97</xdr:row>
      <xdr:rowOff>138227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6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129354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6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25197</xdr:rowOff>
    </xdr:from>
    <xdr:to>
      <xdr:col>10</xdr:col>
      <xdr:colOff>165100</xdr:colOff>
      <xdr:row>97</xdr:row>
      <xdr:rowOff>126797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5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117924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38824</xdr:rowOff>
    </xdr:from>
    <xdr:to>
      <xdr:col>6</xdr:col>
      <xdr:colOff>38100</xdr:colOff>
      <xdr:row>97</xdr:row>
      <xdr:rowOff>140424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66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131551</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76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100325</xdr:rowOff>
    </xdr:from>
    <xdr:to>
      <xdr:col>55</xdr:col>
      <xdr:colOff>0</xdr:colOff>
      <xdr:row>38</xdr:row>
      <xdr:rowOff>28156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101075"/>
          <a:ext cx="838200" cy="44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58784</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59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28156</xdr:rowOff>
    </xdr:from>
    <xdr:to>
      <xdr:col>50</xdr:col>
      <xdr:colOff>114300</xdr:colOff>
      <xdr:row>38</xdr:row>
      <xdr:rowOff>87361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543256"/>
          <a:ext cx="889000" cy="5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89497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87361</xdr:rowOff>
    </xdr:from>
    <xdr:to>
      <xdr:col>45</xdr:col>
      <xdr:colOff>177800</xdr:colOff>
      <xdr:row>38</xdr:row>
      <xdr:rowOff>100776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602461"/>
          <a:ext cx="889000" cy="1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109271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100776</xdr:rowOff>
    </xdr:from>
    <xdr:to>
      <xdr:col>41</xdr:col>
      <xdr:colOff>50800</xdr:colOff>
      <xdr:row>38</xdr:row>
      <xdr:rowOff>101455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615876"/>
          <a:ext cx="889000" cy="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113255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9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49525</xdr:rowOff>
    </xdr:from>
    <xdr:to>
      <xdr:col>55</xdr:col>
      <xdr:colOff>50800</xdr:colOff>
      <xdr:row>35</xdr:row>
      <xdr:rowOff>151125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05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72402</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90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148806</xdr:rowOff>
    </xdr:from>
    <xdr:to>
      <xdr:col>50</xdr:col>
      <xdr:colOff>165100</xdr:colOff>
      <xdr:row>38</xdr:row>
      <xdr:rowOff>78956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9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70083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8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36561</xdr:rowOff>
    </xdr:from>
    <xdr:to>
      <xdr:col>46</xdr:col>
      <xdr:colOff>38100</xdr:colOff>
      <xdr:row>38</xdr:row>
      <xdr:rowOff>138161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55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129288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64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49976</xdr:rowOff>
    </xdr:from>
    <xdr:to>
      <xdr:col>41</xdr:col>
      <xdr:colOff>101600</xdr:colOff>
      <xdr:row>38</xdr:row>
      <xdr:rowOff>151576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6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142703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5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50655</xdr:rowOff>
    </xdr:from>
    <xdr:to>
      <xdr:col>36</xdr:col>
      <xdr:colOff>165100</xdr:colOff>
      <xdr:row>38</xdr:row>
      <xdr:rowOff>152255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6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143382</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5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111980</xdr:rowOff>
    </xdr:from>
    <xdr:to>
      <xdr:col>55</xdr:col>
      <xdr:colOff>0</xdr:colOff>
      <xdr:row>57</xdr:row>
      <xdr:rowOff>67567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713180"/>
          <a:ext cx="838200" cy="12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60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67567</xdr:rowOff>
    </xdr:from>
    <xdr:to>
      <xdr:col>50</xdr:col>
      <xdr:colOff>114300</xdr:colOff>
      <xdr:row>57</xdr:row>
      <xdr:rowOff>88366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840217"/>
          <a:ext cx="889000" cy="2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119789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61340</xdr:rowOff>
    </xdr:from>
    <xdr:to>
      <xdr:col>45</xdr:col>
      <xdr:colOff>177800</xdr:colOff>
      <xdr:row>57</xdr:row>
      <xdr:rowOff>88366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833990"/>
          <a:ext cx="8890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160516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113425</xdr:rowOff>
    </xdr:from>
    <xdr:to>
      <xdr:col>41</xdr:col>
      <xdr:colOff>50800</xdr:colOff>
      <xdr:row>57</xdr:row>
      <xdr:rowOff>61340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714625"/>
          <a:ext cx="889000" cy="11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143165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61180</xdr:rowOff>
    </xdr:from>
    <xdr:to>
      <xdr:col>55</xdr:col>
      <xdr:colOff>50800</xdr:colOff>
      <xdr:row>56</xdr:row>
      <xdr:rowOff>162780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39607</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4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16767</xdr:rowOff>
    </xdr:from>
    <xdr:to>
      <xdr:col>50</xdr:col>
      <xdr:colOff>165100</xdr:colOff>
      <xdr:row>57</xdr:row>
      <xdr:rowOff>118367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78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109494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88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37566</xdr:rowOff>
    </xdr:from>
    <xdr:to>
      <xdr:col>46</xdr:col>
      <xdr:colOff>38100</xdr:colOff>
      <xdr:row>57</xdr:row>
      <xdr:rowOff>139166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1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130293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90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10540</xdr:rowOff>
    </xdr:from>
    <xdr:to>
      <xdr:col>41</xdr:col>
      <xdr:colOff>101600</xdr:colOff>
      <xdr:row>57</xdr:row>
      <xdr:rowOff>112140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103267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87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62625</xdr:rowOff>
    </xdr:from>
    <xdr:to>
      <xdr:col>36</xdr:col>
      <xdr:colOff>165100</xdr:colOff>
      <xdr:row>56</xdr:row>
      <xdr:rowOff>164225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66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155352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75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96924</xdr:rowOff>
    </xdr:from>
    <xdr:to>
      <xdr:col>55</xdr:col>
      <xdr:colOff>0</xdr:colOff>
      <xdr:row>78</xdr:row>
      <xdr:rowOff>102209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70024"/>
          <a:ext cx="838200" cy="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96924</xdr:rowOff>
    </xdr:from>
    <xdr:to>
      <xdr:col>50</xdr:col>
      <xdr:colOff>114300</xdr:colOff>
      <xdr:row>78</xdr:row>
      <xdr:rowOff>107970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70024"/>
          <a:ext cx="889000" cy="1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140623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9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107970</xdr:rowOff>
    </xdr:from>
    <xdr:to>
      <xdr:col>45</xdr:col>
      <xdr:colOff>177800</xdr:colOff>
      <xdr:row>78</xdr:row>
      <xdr:rowOff>112469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81070"/>
          <a:ext cx="889000" cy="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154165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46368</xdr:rowOff>
    </xdr:from>
    <xdr:to>
      <xdr:col>41</xdr:col>
      <xdr:colOff>50800</xdr:colOff>
      <xdr:row>78</xdr:row>
      <xdr:rowOff>112469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19468"/>
          <a:ext cx="889000" cy="6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51409</xdr:rowOff>
    </xdr:from>
    <xdr:to>
      <xdr:col>55</xdr:col>
      <xdr:colOff>50800</xdr:colOff>
      <xdr:row>78</xdr:row>
      <xdr:rowOff>153009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2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137786</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3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46124</xdr:rowOff>
    </xdr:from>
    <xdr:to>
      <xdr:col>50</xdr:col>
      <xdr:colOff>165100</xdr:colOff>
      <xdr:row>78</xdr:row>
      <xdr:rowOff>147724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1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138851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1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57170</xdr:rowOff>
    </xdr:from>
    <xdr:to>
      <xdr:col>46</xdr:col>
      <xdr:colOff>38100</xdr:colOff>
      <xdr:row>78</xdr:row>
      <xdr:rowOff>158770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3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149897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2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61669</xdr:rowOff>
    </xdr:from>
    <xdr:to>
      <xdr:col>41</xdr:col>
      <xdr:colOff>101600</xdr:colOff>
      <xdr:row>78</xdr:row>
      <xdr:rowOff>163269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3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154396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2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167018</xdr:rowOff>
    </xdr:from>
    <xdr:to>
      <xdr:col>36</xdr:col>
      <xdr:colOff>165100</xdr:colOff>
      <xdr:row>78</xdr:row>
      <xdr:rowOff>97168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6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88295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6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10215</xdr:rowOff>
    </xdr:from>
    <xdr:to>
      <xdr:col>55</xdr:col>
      <xdr:colOff>0</xdr:colOff>
      <xdr:row>96</xdr:row>
      <xdr:rowOff>113106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297965"/>
          <a:ext cx="838200" cy="27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113106</xdr:rowOff>
    </xdr:from>
    <xdr:to>
      <xdr:col>50</xdr:col>
      <xdr:colOff>114300</xdr:colOff>
      <xdr:row>96</xdr:row>
      <xdr:rowOff>166022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572306"/>
          <a:ext cx="889000" cy="5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109676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114750</xdr:rowOff>
    </xdr:from>
    <xdr:to>
      <xdr:col>45</xdr:col>
      <xdr:colOff>177800</xdr:colOff>
      <xdr:row>96</xdr:row>
      <xdr:rowOff>166022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573950"/>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25302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50437</xdr:rowOff>
    </xdr:from>
    <xdr:to>
      <xdr:col>41</xdr:col>
      <xdr:colOff>50800</xdr:colOff>
      <xdr:row>96</xdr:row>
      <xdr:rowOff>114750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338187"/>
          <a:ext cx="889000" cy="23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159573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58259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130865</xdr:rowOff>
    </xdr:from>
    <xdr:to>
      <xdr:col>55</xdr:col>
      <xdr:colOff>50800</xdr:colOff>
      <xdr:row>95</xdr:row>
      <xdr:rowOff>61015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2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153742</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09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62306</xdr:rowOff>
    </xdr:from>
    <xdr:to>
      <xdr:col>50</xdr:col>
      <xdr:colOff>165100</xdr:colOff>
      <xdr:row>96</xdr:row>
      <xdr:rowOff>163906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2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155033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61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115222</xdr:rowOff>
    </xdr:from>
    <xdr:to>
      <xdr:col>46</xdr:col>
      <xdr:colOff>38100</xdr:colOff>
      <xdr:row>97</xdr:row>
      <xdr:rowOff>45372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7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36499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66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63950</xdr:rowOff>
    </xdr:from>
    <xdr:to>
      <xdr:col>41</xdr:col>
      <xdr:colOff>101600</xdr:colOff>
      <xdr:row>96</xdr:row>
      <xdr:rowOff>165550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2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10627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29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171087</xdr:rowOff>
    </xdr:from>
    <xdr:to>
      <xdr:col>36</xdr:col>
      <xdr:colOff>165100</xdr:colOff>
      <xdr:row>95</xdr:row>
      <xdr:rowOff>101237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28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117764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06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23355</xdr:rowOff>
    </xdr:from>
    <xdr:to>
      <xdr:col>85</xdr:col>
      <xdr:colOff>127000</xdr:colOff>
      <xdr:row>38</xdr:row>
      <xdr:rowOff>98565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538455"/>
          <a:ext cx="838200" cy="7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26560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41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98565</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613665"/>
          <a:ext cx="889000" cy="1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58462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144005</xdr:rowOff>
    </xdr:from>
    <xdr:to>
      <xdr:col>85</xdr:col>
      <xdr:colOff>177800</xdr:colOff>
      <xdr:row>38</xdr:row>
      <xdr:rowOff>74155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48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166882</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33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47765</xdr:rowOff>
    </xdr:from>
    <xdr:to>
      <xdr:col>81</xdr:col>
      <xdr:colOff>101600</xdr:colOff>
      <xdr:row>38</xdr:row>
      <xdr:rowOff>149365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5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140492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65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43904</xdr:rowOff>
    </xdr:from>
    <xdr:to>
      <xdr:col>85</xdr:col>
      <xdr:colOff>127000</xdr:colOff>
      <xdr:row>78</xdr:row>
      <xdr:rowOff>48409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417004"/>
          <a:ext cx="838200" cy="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12127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213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42731</xdr:rowOff>
    </xdr:from>
    <xdr:to>
      <xdr:col>81</xdr:col>
      <xdr:colOff>50800</xdr:colOff>
      <xdr:row>78</xdr:row>
      <xdr:rowOff>48409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415831"/>
          <a:ext cx="889000" cy="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111743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42731</xdr:rowOff>
    </xdr:from>
    <xdr:to>
      <xdr:col>76</xdr:col>
      <xdr:colOff>114300</xdr:colOff>
      <xdr:row>78</xdr:row>
      <xdr:rowOff>69109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415831"/>
          <a:ext cx="889000" cy="2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109597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69109</xdr:rowOff>
    </xdr:from>
    <xdr:to>
      <xdr:col>71</xdr:col>
      <xdr:colOff>177800</xdr:colOff>
      <xdr:row>78</xdr:row>
      <xdr:rowOff>72645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442209"/>
          <a:ext cx="889000" cy="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108862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106241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164554</xdr:rowOff>
    </xdr:from>
    <xdr:to>
      <xdr:col>85</xdr:col>
      <xdr:colOff>177800</xdr:colOff>
      <xdr:row>78</xdr:row>
      <xdr:rowOff>94704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142981</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4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169059</xdr:rowOff>
    </xdr:from>
    <xdr:to>
      <xdr:col>81</xdr:col>
      <xdr:colOff>101600</xdr:colOff>
      <xdr:row>78</xdr:row>
      <xdr:rowOff>99209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7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90336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6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163381</xdr:rowOff>
    </xdr:from>
    <xdr:to>
      <xdr:col>76</xdr:col>
      <xdr:colOff>165100</xdr:colOff>
      <xdr:row>78</xdr:row>
      <xdr:rowOff>93531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6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84658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5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18309</xdr:rowOff>
    </xdr:from>
    <xdr:to>
      <xdr:col>72</xdr:col>
      <xdr:colOff>38100</xdr:colOff>
      <xdr:row>78</xdr:row>
      <xdr:rowOff>119909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111036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21845</xdr:rowOff>
    </xdr:from>
    <xdr:to>
      <xdr:col>67</xdr:col>
      <xdr:colOff>101600</xdr:colOff>
      <xdr:row>78</xdr:row>
      <xdr:rowOff>123445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114572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75305</xdr:rowOff>
    </xdr:from>
    <xdr:to>
      <xdr:col>85</xdr:col>
      <xdr:colOff>127000</xdr:colOff>
      <xdr:row>98</xdr:row>
      <xdr:rowOff>110127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77405"/>
          <a:ext cx="838200" cy="3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106899</xdr:rowOff>
    </xdr:from>
    <xdr:to>
      <xdr:col>81</xdr:col>
      <xdr:colOff>50800</xdr:colOff>
      <xdr:row>98</xdr:row>
      <xdr:rowOff>110127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908999"/>
          <a:ext cx="889000" cy="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52738</xdr:rowOff>
    </xdr:from>
    <xdr:to>
      <xdr:col>76</xdr:col>
      <xdr:colOff>114300</xdr:colOff>
      <xdr:row>98</xdr:row>
      <xdr:rowOff>106899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54838"/>
          <a:ext cx="889000" cy="5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52738</xdr:rowOff>
    </xdr:from>
    <xdr:to>
      <xdr:col>71</xdr:col>
      <xdr:colOff>177800</xdr:colOff>
      <xdr:row>98</xdr:row>
      <xdr:rowOff>67121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54838"/>
          <a:ext cx="889000" cy="1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133369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24505</xdr:rowOff>
    </xdr:from>
    <xdr:to>
      <xdr:col>85</xdr:col>
      <xdr:colOff>177800</xdr:colOff>
      <xdr:row>98</xdr:row>
      <xdr:rowOff>126105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2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166242</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9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59327</xdr:rowOff>
    </xdr:from>
    <xdr:to>
      <xdr:col>81</xdr:col>
      <xdr:colOff>101600</xdr:colOff>
      <xdr:row>98</xdr:row>
      <xdr:rowOff>160927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6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152054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56099</xdr:rowOff>
    </xdr:from>
    <xdr:to>
      <xdr:col>76</xdr:col>
      <xdr:colOff>165100</xdr:colOff>
      <xdr:row>98</xdr:row>
      <xdr:rowOff>157699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5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148826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95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1938</xdr:rowOff>
    </xdr:from>
    <xdr:to>
      <xdr:col>72</xdr:col>
      <xdr:colOff>38100</xdr:colOff>
      <xdr:row>98</xdr:row>
      <xdr:rowOff>103538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120065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5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16321</xdr:rowOff>
    </xdr:from>
    <xdr:to>
      <xdr:col>67</xdr:col>
      <xdr:colOff>101600</xdr:colOff>
      <xdr:row>98</xdr:row>
      <xdr:rowOff>117921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1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134448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59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137597</xdr:rowOff>
    </xdr:from>
    <xdr:to>
      <xdr:col>116</xdr:col>
      <xdr:colOff>63500</xdr:colOff>
      <xdr:row>38</xdr:row>
      <xdr:rowOff>139609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2697"/>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137597</xdr:rowOff>
    </xdr:from>
    <xdr:to>
      <xdr:col>111</xdr:col>
      <xdr:colOff>177800</xdr:colOff>
      <xdr:row>38</xdr:row>
      <xdr:rowOff>139288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652697"/>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138419</xdr:rowOff>
    </xdr:from>
    <xdr:to>
      <xdr:col>107</xdr:col>
      <xdr:colOff>50800</xdr:colOff>
      <xdr:row>38</xdr:row>
      <xdr:rowOff>139288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3519"/>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138419</xdr:rowOff>
    </xdr:from>
    <xdr:to>
      <xdr:col>102</xdr:col>
      <xdr:colOff>114300</xdr:colOff>
      <xdr:row>38</xdr:row>
      <xdr:rowOff>139288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653519"/>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88809</xdr:rowOff>
    </xdr:from>
    <xdr:to>
      <xdr:col>116</xdr:col>
      <xdr:colOff>114300</xdr:colOff>
      <xdr:row>39</xdr:row>
      <xdr:rowOff>18959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3736</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8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86797</xdr:rowOff>
    </xdr:from>
    <xdr:to>
      <xdr:col>112</xdr:col>
      <xdr:colOff>38100</xdr:colOff>
      <xdr:row>39</xdr:row>
      <xdr:rowOff>16947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8074</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66333" y="66946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88488</xdr:rowOff>
    </xdr:from>
    <xdr:to>
      <xdr:col>107</xdr:col>
      <xdr:colOff>101600</xdr:colOff>
      <xdr:row>39</xdr:row>
      <xdr:rowOff>18638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9765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87619</xdr:rowOff>
    </xdr:from>
    <xdr:to>
      <xdr:col>102</xdr:col>
      <xdr:colOff>165100</xdr:colOff>
      <xdr:row>39</xdr:row>
      <xdr:rowOff>17769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8896</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88333" y="6695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88488</xdr:rowOff>
    </xdr:from>
    <xdr:to>
      <xdr:col>98</xdr:col>
      <xdr:colOff>38100</xdr:colOff>
      <xdr:row>39</xdr:row>
      <xdr:rowOff>18638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9765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86061</xdr:rowOff>
    </xdr:from>
    <xdr:to>
      <xdr:col>116</xdr:col>
      <xdr:colOff>63500</xdr:colOff>
      <xdr:row>59</xdr:row>
      <xdr:rowOff>92608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201611"/>
          <a:ext cx="8382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86061</xdr:rowOff>
    </xdr:from>
    <xdr:to>
      <xdr:col>111</xdr:col>
      <xdr:colOff>177800</xdr:colOff>
      <xdr:row>59</xdr:row>
      <xdr:rowOff>89081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201611"/>
          <a:ext cx="889000" cy="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87481</xdr:rowOff>
    </xdr:from>
    <xdr:to>
      <xdr:col>107</xdr:col>
      <xdr:colOff>50800</xdr:colOff>
      <xdr:row>59</xdr:row>
      <xdr:rowOff>89081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20303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87481</xdr:rowOff>
    </xdr:from>
    <xdr:to>
      <xdr:col>102</xdr:col>
      <xdr:colOff>114300</xdr:colOff>
      <xdr:row>59</xdr:row>
      <xdr:rowOff>87840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203031"/>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41808</xdr:rowOff>
    </xdr:from>
    <xdr:to>
      <xdr:col>116</xdr:col>
      <xdr:colOff>114300</xdr:colOff>
      <xdr:row>59</xdr:row>
      <xdr:rowOff>143408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5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128185</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7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35261</xdr:rowOff>
    </xdr:from>
    <xdr:to>
      <xdr:col>112</xdr:col>
      <xdr:colOff>38100</xdr:colOff>
      <xdr:row>59</xdr:row>
      <xdr:rowOff>136861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5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127988</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243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38281</xdr:rowOff>
    </xdr:from>
    <xdr:to>
      <xdr:col>107</xdr:col>
      <xdr:colOff>101600</xdr:colOff>
      <xdr:row>59</xdr:row>
      <xdr:rowOff>139881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5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131008</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246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36681</xdr:rowOff>
    </xdr:from>
    <xdr:to>
      <xdr:col>102</xdr:col>
      <xdr:colOff>165100</xdr:colOff>
      <xdr:row>59</xdr:row>
      <xdr:rowOff>138281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5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129408</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244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37040</xdr:rowOff>
    </xdr:from>
    <xdr:to>
      <xdr:col>98</xdr:col>
      <xdr:colOff>38100</xdr:colOff>
      <xdr:row>59</xdr:row>
      <xdr:rowOff>138640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129767</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245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24676</xdr:rowOff>
    </xdr:from>
    <xdr:to>
      <xdr:col>116</xdr:col>
      <xdr:colOff>63500</xdr:colOff>
      <xdr:row>76</xdr:row>
      <xdr:rowOff>25019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054876"/>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68115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55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85007</xdr:rowOff>
    </xdr:from>
    <xdr:to>
      <xdr:col>111</xdr:col>
      <xdr:colOff>177800</xdr:colOff>
      <xdr:row>76</xdr:row>
      <xdr:rowOff>25019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772307"/>
          <a:ext cx="889000" cy="28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18470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85007</xdr:rowOff>
    </xdr:from>
    <xdr:to>
      <xdr:col>107</xdr:col>
      <xdr:colOff>50800</xdr:colOff>
      <xdr:row>75</xdr:row>
      <xdr:rowOff>1701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772307"/>
          <a:ext cx="889000" cy="8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28277</xdr:rowOff>
    </xdr:from>
    <xdr:to>
      <xdr:col>102</xdr:col>
      <xdr:colOff>114300</xdr:colOff>
      <xdr:row>75</xdr:row>
      <xdr:rowOff>1701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715577"/>
          <a:ext cx="889000" cy="14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147229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4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145326</xdr:rowOff>
    </xdr:from>
    <xdr:to>
      <xdr:col>116</xdr:col>
      <xdr:colOff>114300</xdr:colOff>
      <xdr:row>76</xdr:row>
      <xdr:rowOff>75476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00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123753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8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145669</xdr:rowOff>
    </xdr:from>
    <xdr:to>
      <xdr:col>112</xdr:col>
      <xdr:colOff>38100</xdr:colOff>
      <xdr:row>76</xdr:row>
      <xdr:rowOff>75819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00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66946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09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34207</xdr:rowOff>
    </xdr:from>
    <xdr:to>
      <xdr:col>107</xdr:col>
      <xdr:colOff>101600</xdr:colOff>
      <xdr:row>74</xdr:row>
      <xdr:rowOff>135807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2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152334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49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122351</xdr:rowOff>
    </xdr:from>
    <xdr:to>
      <xdr:col>102</xdr:col>
      <xdr:colOff>165100</xdr:colOff>
      <xdr:row>75</xdr:row>
      <xdr:rowOff>52501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43628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90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148927</xdr:rowOff>
    </xdr:from>
    <xdr:to>
      <xdr:col>98</xdr:col>
      <xdr:colOff>38100</xdr:colOff>
      <xdr:row>74</xdr:row>
      <xdr:rowOff>79077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6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95604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44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a:t>
          </a:r>
          <a:r>
            <a:rPr kumimoji="1" lang="en-US" altLang="ja-JP" sz="1300">
              <a:latin typeface="ＭＳ Ｐゴシック" panose="020B0600070205080204" pitchFamily="50" charset="-128"/>
              <a:ea typeface="ＭＳ Ｐゴシック" panose="020B0600070205080204" pitchFamily="50" charset="-128"/>
            </a:rPr>
            <a:t>94,462</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5,462</a:t>
          </a:r>
          <a:r>
            <a:rPr kumimoji="1" lang="ja-JP" altLang="en-US" sz="1300">
              <a:latin typeface="ＭＳ Ｐゴシック" panose="020B0600070205080204" pitchFamily="50" charset="-128"/>
              <a:ea typeface="ＭＳ Ｐゴシック" panose="020B0600070205080204" pitchFamily="50" charset="-128"/>
            </a:rPr>
            <a:t>円の増となっている。これは会計年度任用職員報酬が</a:t>
          </a:r>
          <a:r>
            <a:rPr kumimoji="1" lang="en-US" altLang="ja-JP" sz="1300">
              <a:latin typeface="ＭＳ Ｐゴシック" panose="020B0600070205080204" pitchFamily="50" charset="-128"/>
              <a:ea typeface="ＭＳ Ｐゴシック" panose="020B0600070205080204" pitchFamily="50" charset="-128"/>
            </a:rPr>
            <a:t>274</a:t>
          </a:r>
          <a:r>
            <a:rPr kumimoji="1" lang="ja-JP" altLang="en-US" sz="1300">
              <a:latin typeface="ＭＳ Ｐゴシック" panose="020B0600070205080204" pitchFamily="50" charset="-128"/>
              <a:ea typeface="ＭＳ Ｐゴシック" panose="020B0600070205080204" pitchFamily="50" charset="-128"/>
            </a:rPr>
            <a:t>百万円の皆増となったことが主な要因である。引き続き機構改革等により職員数を抑制し，コストの削減を図っていく。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a:t>
          </a:r>
          <a:r>
            <a:rPr kumimoji="1" lang="en-US" altLang="ja-JP" sz="1300">
              <a:latin typeface="ＭＳ Ｐゴシック" panose="020B0600070205080204" pitchFamily="50" charset="-128"/>
              <a:ea typeface="ＭＳ Ｐゴシック" panose="020B0600070205080204" pitchFamily="50" charset="-128"/>
            </a:rPr>
            <a:t>104,839</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6,297</a:t>
          </a:r>
          <a:r>
            <a:rPr kumimoji="1" lang="ja-JP" altLang="en-US" sz="1300">
              <a:latin typeface="ＭＳ Ｐゴシック" panose="020B0600070205080204" pitchFamily="50" charset="-128"/>
              <a:ea typeface="ＭＳ Ｐゴシック" panose="020B0600070205080204" pitchFamily="50" charset="-128"/>
            </a:rPr>
            <a:t>円の増となっている。これは新型コロナ対応に係る経費として</a:t>
          </a:r>
          <a:r>
            <a:rPr kumimoji="1" lang="en-US" altLang="ja-JP" sz="1300">
              <a:latin typeface="ＭＳ Ｐゴシック" panose="020B0600070205080204" pitchFamily="50" charset="-128"/>
              <a:ea typeface="ＭＳ Ｐゴシック" panose="020B0600070205080204" pitchFamily="50" charset="-128"/>
            </a:rPr>
            <a:t>503</a:t>
          </a:r>
          <a:r>
            <a:rPr kumimoji="1" lang="ja-JP" altLang="en-US" sz="1300">
              <a:latin typeface="ＭＳ Ｐゴシック" panose="020B0600070205080204" pitchFamily="50" charset="-128"/>
              <a:ea typeface="ＭＳ Ｐゴシック" panose="020B0600070205080204" pitchFamily="50" charset="-128"/>
            </a:rPr>
            <a:t>百万円，令和元年東日本台風対応に係る経費として</a:t>
          </a:r>
          <a:r>
            <a:rPr kumimoji="1" lang="en-US" altLang="ja-JP" sz="1300">
              <a:latin typeface="ＭＳ Ｐゴシック" panose="020B0600070205080204" pitchFamily="50" charset="-128"/>
              <a:ea typeface="ＭＳ Ｐゴシック" panose="020B0600070205080204" pitchFamily="50" charset="-128"/>
            </a:rPr>
            <a:t>650</a:t>
          </a:r>
          <a:r>
            <a:rPr kumimoji="1" lang="ja-JP" altLang="en-US" sz="1300">
              <a:latin typeface="ＭＳ Ｐゴシック" panose="020B0600070205080204" pitchFamily="50" charset="-128"/>
              <a:ea typeface="ＭＳ Ｐゴシック" panose="020B0600070205080204" pitchFamily="50" charset="-128"/>
            </a:rPr>
            <a:t>百万円を要したことが主な要因である。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a:t>
          </a:r>
          <a:r>
            <a:rPr kumimoji="1" lang="en-US" altLang="ja-JP" sz="1300">
              <a:latin typeface="ＭＳ Ｐゴシック" panose="020B0600070205080204" pitchFamily="50" charset="-128"/>
              <a:ea typeface="ＭＳ Ｐゴシック" panose="020B0600070205080204" pitchFamily="50" charset="-128"/>
            </a:rPr>
            <a:t>209,557</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135,401</a:t>
          </a:r>
          <a:r>
            <a:rPr kumimoji="1" lang="ja-JP" altLang="en-US" sz="1300">
              <a:latin typeface="ＭＳ Ｐゴシック" panose="020B0600070205080204" pitchFamily="50" charset="-128"/>
              <a:ea typeface="ＭＳ Ｐゴシック" panose="020B0600070205080204" pitchFamily="50" charset="-128"/>
            </a:rPr>
            <a:t>円の増となっている。これは新型コロナウイルス対応に係る各種交付金，補助金が皆増となったことが主な要因である。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a:t>
          </a:r>
          <a:r>
            <a:rPr kumimoji="1" lang="en-US" altLang="ja-JP" sz="1300">
              <a:latin typeface="ＭＳ Ｐゴシック" panose="020B0600070205080204" pitchFamily="50" charset="-128"/>
              <a:ea typeface="ＭＳ Ｐゴシック" panose="020B0600070205080204" pitchFamily="50" charset="-128"/>
            </a:rPr>
            <a:t>81,063</a:t>
          </a:r>
          <a:r>
            <a:rPr kumimoji="1" lang="ja-JP" altLang="en-US" sz="1300">
              <a:latin typeface="ＭＳ Ｐゴシック" panose="020B0600070205080204" pitchFamily="50" charset="-128"/>
              <a:ea typeface="ＭＳ Ｐゴシック" panose="020B0600070205080204" pitchFamily="50" charset="-128"/>
            </a:rPr>
            <a:t>円となり，</a:t>
          </a:r>
          <a:r>
            <a:rPr kumimoji="1" lang="en-US" altLang="ja-JP" sz="1300">
              <a:latin typeface="ＭＳ Ｐゴシック" panose="020B0600070205080204" pitchFamily="50" charset="-128"/>
              <a:ea typeface="ＭＳ Ｐゴシック" panose="020B0600070205080204" pitchFamily="50" charset="-128"/>
            </a:rPr>
            <a:t>27,786</a:t>
          </a:r>
          <a:r>
            <a:rPr kumimoji="1" lang="ja-JP" altLang="en-US" sz="1300">
              <a:latin typeface="ＭＳ Ｐゴシック" panose="020B0600070205080204" pitchFamily="50" charset="-128"/>
              <a:ea typeface="ＭＳ Ｐゴシック" panose="020B0600070205080204" pitchFamily="50" charset="-128"/>
            </a:rPr>
            <a:t>円の増となっている。学校給食センター施設整備事業で</a:t>
          </a:r>
          <a:r>
            <a:rPr kumimoji="1" lang="en-US" altLang="ja-JP" sz="1300">
              <a:latin typeface="ＭＳ Ｐゴシック" panose="020B0600070205080204" pitchFamily="50" charset="-128"/>
              <a:ea typeface="ＭＳ Ｐゴシック" panose="020B0600070205080204" pitchFamily="50" charset="-128"/>
            </a:rPr>
            <a:t>850</a:t>
          </a:r>
          <a:r>
            <a:rPr kumimoji="1" lang="ja-JP" altLang="en-US" sz="1300">
              <a:latin typeface="ＭＳ Ｐゴシック" panose="020B0600070205080204" pitchFamily="50" charset="-128"/>
              <a:ea typeface="ＭＳ Ｐゴシック" panose="020B0600070205080204" pitchFamily="50" charset="-128"/>
            </a:rPr>
            <a:t>百万円の増となったことが主な要因である。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災害復旧事業費は</a:t>
          </a:r>
          <a:r>
            <a:rPr kumimoji="1" lang="en-US" altLang="ja-JP" sz="1300">
              <a:latin typeface="ＭＳ Ｐゴシック" panose="020B0600070205080204" pitchFamily="50" charset="-128"/>
              <a:ea typeface="ＭＳ Ｐゴシック" panose="020B0600070205080204" pitchFamily="50" charset="-128"/>
            </a:rPr>
            <a:t>15,161</a:t>
          </a:r>
          <a:r>
            <a:rPr kumimoji="1" lang="ja-JP" altLang="en-US" sz="1300">
              <a:latin typeface="ＭＳ Ｐゴシック" panose="020B0600070205080204" pitchFamily="50" charset="-128"/>
              <a:ea typeface="ＭＳ Ｐゴシック" panose="020B0600070205080204" pitchFamily="50" charset="-128"/>
            </a:rPr>
            <a:t>円となり，</a:t>
          </a:r>
          <a:r>
            <a:rPr kumimoji="1" lang="en-US" altLang="ja-JP" sz="1300">
              <a:latin typeface="ＭＳ Ｐゴシック" panose="020B0600070205080204" pitchFamily="50" charset="-128"/>
              <a:ea typeface="ＭＳ Ｐゴシック" panose="020B0600070205080204" pitchFamily="50" charset="-128"/>
            </a:rPr>
            <a:t>5,922</a:t>
          </a:r>
          <a:r>
            <a:rPr kumimoji="1" lang="ja-JP" altLang="en-US" sz="1300">
              <a:latin typeface="ＭＳ Ｐゴシック" panose="020B0600070205080204" pitchFamily="50" charset="-128"/>
              <a:ea typeface="ＭＳ Ｐゴシック" panose="020B0600070205080204" pitchFamily="50" charset="-128"/>
            </a:rPr>
            <a:t>円の増となっている。これは令和元年東日本台風被害からの復旧事業費が</a:t>
          </a:r>
          <a:r>
            <a:rPr kumimoji="1" lang="en-US" altLang="ja-JP" sz="1300">
              <a:latin typeface="ＭＳ Ｐゴシック" panose="020B0600070205080204" pitchFamily="50" charset="-128"/>
              <a:ea typeface="ＭＳ Ｐゴシック" panose="020B0600070205080204" pitchFamily="50" charset="-128"/>
            </a:rPr>
            <a:t>233</a:t>
          </a:r>
          <a:r>
            <a:rPr kumimoji="1" lang="ja-JP" altLang="en-US" sz="1300">
              <a:latin typeface="ＭＳ Ｐゴシック" panose="020B0600070205080204" pitchFamily="50" charset="-128"/>
              <a:ea typeface="ＭＳ Ｐゴシック" panose="020B0600070205080204" pitchFamily="50" charset="-128"/>
            </a:rPr>
            <a:t>百万円の増となったことが要因である。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a:t>
          </a:r>
          <a:r>
            <a:rPr kumimoji="1" lang="en-US" altLang="ja-JP" sz="1300">
              <a:latin typeface="ＭＳ Ｐゴシック" panose="020B0600070205080204" pitchFamily="50" charset="-128"/>
              <a:ea typeface="ＭＳ Ｐゴシック" panose="020B0600070205080204" pitchFamily="50" charset="-128"/>
            </a:rPr>
            <a:t>28,169</a:t>
          </a:r>
          <a:r>
            <a:rPr kumimoji="1" lang="ja-JP" altLang="en-US" sz="1300">
              <a:latin typeface="ＭＳ Ｐゴシック" panose="020B0600070205080204" pitchFamily="50" charset="-128"/>
              <a:ea typeface="ＭＳ Ｐゴシック" panose="020B0600070205080204" pitchFamily="50" charset="-128"/>
            </a:rPr>
            <a:t>円となり，</a:t>
          </a:r>
          <a:r>
            <a:rPr kumimoji="1" lang="en-US" altLang="ja-JP" sz="1300">
              <a:latin typeface="ＭＳ Ｐゴシック" panose="020B0600070205080204" pitchFamily="50" charset="-128"/>
              <a:ea typeface="ＭＳ Ｐゴシック" panose="020B0600070205080204" pitchFamily="50" charset="-128"/>
            </a:rPr>
            <a:t>15,232</a:t>
          </a:r>
          <a:r>
            <a:rPr kumimoji="1" lang="ja-JP" altLang="en-US" sz="1300">
              <a:latin typeface="ＭＳ Ｐゴシック" panose="020B0600070205080204" pitchFamily="50" charset="-128"/>
              <a:ea typeface="ＭＳ Ｐゴシック" panose="020B0600070205080204" pitchFamily="50" charset="-128"/>
            </a:rPr>
            <a:t>千円の増となっている。これは財政調整基金積立金</a:t>
          </a:r>
          <a:r>
            <a:rPr kumimoji="1" lang="en-US" altLang="ja-JP" sz="1300">
              <a:latin typeface="ＭＳ Ｐゴシック" panose="020B0600070205080204" pitchFamily="50" charset="-128"/>
              <a:ea typeface="ＭＳ Ｐゴシック" panose="020B0600070205080204" pitchFamily="50" charset="-128"/>
            </a:rPr>
            <a:t>280</a:t>
          </a:r>
          <a:r>
            <a:rPr kumimoji="1" lang="ja-JP" altLang="en-US" sz="1300">
              <a:latin typeface="ＭＳ Ｐゴシック" panose="020B0600070205080204" pitchFamily="50" charset="-128"/>
              <a:ea typeface="ＭＳ Ｐゴシック" panose="020B0600070205080204" pitchFamily="50" charset="-128"/>
            </a:rPr>
            <a:t>百万円，市債管理基金</a:t>
          </a:r>
          <a:r>
            <a:rPr kumimoji="1" lang="en-US" altLang="ja-JP" sz="1300">
              <a:latin typeface="ＭＳ Ｐゴシック" panose="020B0600070205080204" pitchFamily="50" charset="-128"/>
              <a:ea typeface="ＭＳ Ｐゴシック" panose="020B0600070205080204" pitchFamily="50" charset="-128"/>
            </a:rPr>
            <a:t>296</a:t>
          </a:r>
          <a:r>
            <a:rPr kumimoji="1" lang="ja-JP" altLang="en-US" sz="1300">
              <a:latin typeface="ＭＳ Ｐゴシック" panose="020B0600070205080204" pitchFamily="50" charset="-128"/>
              <a:ea typeface="ＭＳ Ｐゴシック" panose="020B0600070205080204" pitchFamily="50" charset="-128"/>
            </a:rPr>
            <a:t>百万円，それぞれ前年度比で増となったことによるものである。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茨城県常陸大宮市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40,590
40,275
348.45
31,500,561
30,194,890
1,097,662
13,645,127
24,844,976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61214</xdr:rowOff>
    </xdr:from>
    <xdr:to>
      <xdr:col>24</xdr:col>
      <xdr:colOff>63500</xdr:colOff>
      <xdr:row>36</xdr:row>
      <xdr:rowOff>107315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33414"/>
          <a:ext cx="8382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50165</xdr:rowOff>
    </xdr:from>
    <xdr:to>
      <xdr:col>19</xdr:col>
      <xdr:colOff>177800</xdr:colOff>
      <xdr:row>36</xdr:row>
      <xdr:rowOff>61214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22365"/>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32910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8636</xdr:rowOff>
    </xdr:from>
    <xdr:to>
      <xdr:col>15</xdr:col>
      <xdr:colOff>50800</xdr:colOff>
      <xdr:row>36</xdr:row>
      <xdr:rowOff>50165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80836"/>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27957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8636</xdr:rowOff>
    </xdr:from>
    <xdr:to>
      <xdr:col>10</xdr:col>
      <xdr:colOff>114300</xdr:colOff>
      <xdr:row>36</xdr:row>
      <xdr:rowOff>42354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80836"/>
          <a:ext cx="88900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39197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56515</xdr:rowOff>
    </xdr:from>
    <xdr:to>
      <xdr:col>24</xdr:col>
      <xdr:colOff>114300</xdr:colOff>
      <xdr:row>36</xdr:row>
      <xdr:rowOff>158115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34942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10414</xdr:rowOff>
    </xdr:from>
    <xdr:to>
      <xdr:col>20</xdr:col>
      <xdr:colOff>38100</xdr:colOff>
      <xdr:row>36</xdr:row>
      <xdr:rowOff>112014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103141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170815</xdr:rowOff>
    </xdr:from>
    <xdr:to>
      <xdr:col>15</xdr:col>
      <xdr:colOff>101600</xdr:colOff>
      <xdr:row>36</xdr:row>
      <xdr:rowOff>100965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92092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129286</xdr:rowOff>
    </xdr:from>
    <xdr:to>
      <xdr:col>10</xdr:col>
      <xdr:colOff>165100</xdr:colOff>
      <xdr:row>36</xdr:row>
      <xdr:rowOff>59436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50563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163004</xdr:rowOff>
    </xdr:from>
    <xdr:to>
      <xdr:col>6</xdr:col>
      <xdr:colOff>38100</xdr:colOff>
      <xdr:row>36</xdr:row>
      <xdr:rowOff>93154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84281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5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128737</xdr:rowOff>
    </xdr:from>
    <xdr:to>
      <xdr:col>24</xdr:col>
      <xdr:colOff>63500</xdr:colOff>
      <xdr:row>58</xdr:row>
      <xdr:rowOff>147289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01387"/>
          <a:ext cx="838200" cy="19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69788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70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147289</xdr:rowOff>
    </xdr:from>
    <xdr:to>
      <xdr:col>19</xdr:col>
      <xdr:colOff>177800</xdr:colOff>
      <xdr:row>58</xdr:row>
      <xdr:rowOff>148256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91389"/>
          <a:ext cx="889000" cy="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312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7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115384</xdr:rowOff>
    </xdr:from>
    <xdr:to>
      <xdr:col>15</xdr:col>
      <xdr:colOff>50800</xdr:colOff>
      <xdr:row>58</xdr:row>
      <xdr:rowOff>148256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59484"/>
          <a:ext cx="889000" cy="3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20333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115384</xdr:rowOff>
    </xdr:from>
    <xdr:to>
      <xdr:col>10</xdr:col>
      <xdr:colOff>114300</xdr:colOff>
      <xdr:row>58</xdr:row>
      <xdr:rowOff>132848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59484"/>
          <a:ext cx="889000" cy="1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26665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77937</xdr:rowOff>
    </xdr:from>
    <xdr:to>
      <xdr:col>24</xdr:col>
      <xdr:colOff>114300</xdr:colOff>
      <xdr:row>58</xdr:row>
      <xdr:rowOff>8087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5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25338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9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96489</xdr:rowOff>
    </xdr:from>
    <xdr:to>
      <xdr:col>20</xdr:col>
      <xdr:colOff>38100</xdr:colOff>
      <xdr:row>59</xdr:row>
      <xdr:rowOff>26639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4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17766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3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97456</xdr:rowOff>
    </xdr:from>
    <xdr:to>
      <xdr:col>15</xdr:col>
      <xdr:colOff>101600</xdr:colOff>
      <xdr:row>59</xdr:row>
      <xdr:rowOff>27606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4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18733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3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64584</xdr:rowOff>
    </xdr:from>
    <xdr:to>
      <xdr:col>10</xdr:col>
      <xdr:colOff>165100</xdr:colOff>
      <xdr:row>58</xdr:row>
      <xdr:rowOff>166184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11261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78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82048</xdr:rowOff>
    </xdr:from>
    <xdr:to>
      <xdr:col>6</xdr:col>
      <xdr:colOff>38100</xdr:colOff>
      <xdr:row>59</xdr:row>
      <xdr:rowOff>12198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3325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170287</xdr:rowOff>
    </xdr:from>
    <xdr:to>
      <xdr:col>24</xdr:col>
      <xdr:colOff>63500</xdr:colOff>
      <xdr:row>76</xdr:row>
      <xdr:rowOff>170515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200487"/>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49003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77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170287</xdr:rowOff>
    </xdr:from>
    <xdr:to>
      <xdr:col>19</xdr:col>
      <xdr:colOff>177800</xdr:colOff>
      <xdr:row>77</xdr:row>
      <xdr:rowOff>72144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00487"/>
          <a:ext cx="889000" cy="7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158925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72144</xdr:rowOff>
    </xdr:from>
    <xdr:to>
      <xdr:col>15</xdr:col>
      <xdr:colOff>50800</xdr:colOff>
      <xdr:row>77</xdr:row>
      <xdr:rowOff>80263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73794"/>
          <a:ext cx="889000" cy="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80263</xdr:rowOff>
    </xdr:from>
    <xdr:to>
      <xdr:col>10</xdr:col>
      <xdr:colOff>114300</xdr:colOff>
      <xdr:row>77</xdr:row>
      <xdr:rowOff>81032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81913"/>
          <a:ext cx="889000" cy="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20416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26767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8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119715</xdr:rowOff>
    </xdr:from>
    <xdr:to>
      <xdr:col>24</xdr:col>
      <xdr:colOff>114300</xdr:colOff>
      <xdr:row>77</xdr:row>
      <xdr:rowOff>49865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4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98142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2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119487</xdr:rowOff>
    </xdr:from>
    <xdr:to>
      <xdr:col>20</xdr:col>
      <xdr:colOff>38100</xdr:colOff>
      <xdr:row>77</xdr:row>
      <xdr:rowOff>49637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4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40764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4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21344</xdr:rowOff>
    </xdr:from>
    <xdr:to>
      <xdr:col>15</xdr:col>
      <xdr:colOff>101600</xdr:colOff>
      <xdr:row>77</xdr:row>
      <xdr:rowOff>122944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114071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1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29463</xdr:rowOff>
    </xdr:from>
    <xdr:to>
      <xdr:col>10</xdr:col>
      <xdr:colOff>165100</xdr:colOff>
      <xdr:row>77</xdr:row>
      <xdr:rowOff>131063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122190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2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30232</xdr:rowOff>
    </xdr:from>
    <xdr:to>
      <xdr:col>6</xdr:col>
      <xdr:colOff>38100</xdr:colOff>
      <xdr:row>77</xdr:row>
      <xdr:rowOff>131832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3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122959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41304</xdr:rowOff>
    </xdr:from>
    <xdr:to>
      <xdr:col>24</xdr:col>
      <xdr:colOff>63500</xdr:colOff>
      <xdr:row>96</xdr:row>
      <xdr:rowOff>22690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329054"/>
          <a:ext cx="838200" cy="15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91744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7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22690</xdr:rowOff>
    </xdr:from>
    <xdr:to>
      <xdr:col>19</xdr:col>
      <xdr:colOff>177800</xdr:colOff>
      <xdr:row>96</xdr:row>
      <xdr:rowOff>107260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81890"/>
          <a:ext cx="889000" cy="8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107260</xdr:rowOff>
    </xdr:from>
    <xdr:to>
      <xdr:col>15</xdr:col>
      <xdr:colOff>50800</xdr:colOff>
      <xdr:row>96</xdr:row>
      <xdr:rowOff>149475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66460"/>
          <a:ext cx="889000" cy="4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100902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149475</xdr:rowOff>
    </xdr:from>
    <xdr:to>
      <xdr:col>10</xdr:col>
      <xdr:colOff>114300</xdr:colOff>
      <xdr:row>96</xdr:row>
      <xdr:rowOff>157226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08675"/>
          <a:ext cx="889000" cy="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99520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97451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161954</xdr:rowOff>
    </xdr:from>
    <xdr:to>
      <xdr:col>24</xdr:col>
      <xdr:colOff>114300</xdr:colOff>
      <xdr:row>95</xdr:row>
      <xdr:rowOff>92104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13381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12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143340</xdr:rowOff>
    </xdr:from>
    <xdr:to>
      <xdr:col>20</xdr:col>
      <xdr:colOff>38100</xdr:colOff>
      <xdr:row>96</xdr:row>
      <xdr:rowOff>73490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3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64617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2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56460</xdr:rowOff>
    </xdr:from>
    <xdr:to>
      <xdr:col>15</xdr:col>
      <xdr:colOff>101600</xdr:colOff>
      <xdr:row>96</xdr:row>
      <xdr:rowOff>158060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149187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0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98675</xdr:rowOff>
    </xdr:from>
    <xdr:to>
      <xdr:col>10</xdr:col>
      <xdr:colOff>165100</xdr:colOff>
      <xdr:row>97</xdr:row>
      <xdr:rowOff>28825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5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19952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5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106426</xdr:rowOff>
    </xdr:from>
    <xdr:to>
      <xdr:col>6</xdr:col>
      <xdr:colOff>38100</xdr:colOff>
      <xdr:row>97</xdr:row>
      <xdr:rowOff>36576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6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27703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5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49240</xdr:rowOff>
    </xdr:from>
    <xdr:to>
      <xdr:col>55</xdr:col>
      <xdr:colOff>0</xdr:colOff>
      <xdr:row>39</xdr:row>
      <xdr:rowOff>43035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564340"/>
          <a:ext cx="838200" cy="16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49240</xdr:rowOff>
    </xdr:from>
    <xdr:to>
      <xdr:col>50</xdr:col>
      <xdr:colOff>114300</xdr:colOff>
      <xdr:row>39</xdr:row>
      <xdr:rowOff>36830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564340"/>
          <a:ext cx="889000" cy="15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27360</xdr:rowOff>
    </xdr:from>
    <xdr:to>
      <xdr:col>45</xdr:col>
      <xdr:colOff>177800</xdr:colOff>
      <xdr:row>39</xdr:row>
      <xdr:rowOff>36830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13910"/>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27360</xdr:rowOff>
    </xdr:from>
    <xdr:to>
      <xdr:col>41</xdr:col>
      <xdr:colOff>50800</xdr:colOff>
      <xdr:row>39</xdr:row>
      <xdr:rowOff>41076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71391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163685</xdr:rowOff>
    </xdr:from>
    <xdr:to>
      <xdr:col>55</xdr:col>
      <xdr:colOff>50800</xdr:colOff>
      <xdr:row>39</xdr:row>
      <xdr:rowOff>93835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78612</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93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169890</xdr:rowOff>
    </xdr:from>
    <xdr:to>
      <xdr:col>50</xdr:col>
      <xdr:colOff>165100</xdr:colOff>
      <xdr:row>38</xdr:row>
      <xdr:rowOff>100040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1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91167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06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157480</xdr:rowOff>
    </xdr:from>
    <xdr:to>
      <xdr:col>46</xdr:col>
      <xdr:colOff>38100</xdr:colOff>
      <xdr:row>39</xdr:row>
      <xdr:rowOff>87630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78757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65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148010</xdr:rowOff>
    </xdr:from>
    <xdr:to>
      <xdr:col>41</xdr:col>
      <xdr:colOff>101600</xdr:colOff>
      <xdr:row>39</xdr:row>
      <xdr:rowOff>78160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69287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5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161726</xdr:rowOff>
    </xdr:from>
    <xdr:to>
      <xdr:col>36</xdr:col>
      <xdr:colOff>165100</xdr:colOff>
      <xdr:row>39</xdr:row>
      <xdr:rowOff>91876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7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83003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69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115098</xdr:rowOff>
    </xdr:from>
    <xdr:to>
      <xdr:col>55</xdr:col>
      <xdr:colOff>0</xdr:colOff>
      <xdr:row>58</xdr:row>
      <xdr:rowOff>21683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87748"/>
          <a:ext cx="838200" cy="7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63715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3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21683</xdr:rowOff>
    </xdr:from>
    <xdr:to>
      <xdr:col>50</xdr:col>
      <xdr:colOff>114300</xdr:colOff>
      <xdr:row>58</xdr:row>
      <xdr:rowOff>21765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65783"/>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45265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20124</xdr:rowOff>
    </xdr:from>
    <xdr:to>
      <xdr:col>45</xdr:col>
      <xdr:colOff>177800</xdr:colOff>
      <xdr:row>58</xdr:row>
      <xdr:rowOff>21765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64224"/>
          <a:ext cx="889000" cy="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41905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12150</xdr:rowOff>
    </xdr:from>
    <xdr:to>
      <xdr:col>41</xdr:col>
      <xdr:colOff>50800</xdr:colOff>
      <xdr:row>58</xdr:row>
      <xdr:rowOff>20124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56250"/>
          <a:ext cx="889000" cy="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45530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56256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64298</xdr:rowOff>
    </xdr:from>
    <xdr:to>
      <xdr:col>55</xdr:col>
      <xdr:colOff>50800</xdr:colOff>
      <xdr:row>57</xdr:row>
      <xdr:rowOff>165898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3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87175</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8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142333</xdr:rowOff>
    </xdr:from>
    <xdr:to>
      <xdr:col>50</xdr:col>
      <xdr:colOff>165100</xdr:colOff>
      <xdr:row>58</xdr:row>
      <xdr:rowOff>72483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1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63610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00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142415</xdr:rowOff>
    </xdr:from>
    <xdr:to>
      <xdr:col>46</xdr:col>
      <xdr:colOff>38100</xdr:colOff>
      <xdr:row>58</xdr:row>
      <xdr:rowOff>72565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1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63692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0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140774</xdr:rowOff>
    </xdr:from>
    <xdr:to>
      <xdr:col>41</xdr:col>
      <xdr:colOff>101600</xdr:colOff>
      <xdr:row>58</xdr:row>
      <xdr:rowOff>70924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1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62051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0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132800</xdr:rowOff>
    </xdr:from>
    <xdr:to>
      <xdr:col>36</xdr:col>
      <xdr:colOff>165100</xdr:colOff>
      <xdr:row>58</xdr:row>
      <xdr:rowOff>62950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0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54077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99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76640</xdr:rowOff>
    </xdr:from>
    <xdr:to>
      <xdr:col>55</xdr:col>
      <xdr:colOff>0</xdr:colOff>
      <xdr:row>77</xdr:row>
      <xdr:rowOff>139157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78290"/>
          <a:ext cx="838200" cy="6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139157</xdr:rowOff>
    </xdr:from>
    <xdr:to>
      <xdr:col>50</xdr:col>
      <xdr:colOff>114300</xdr:colOff>
      <xdr:row>77</xdr:row>
      <xdr:rowOff>139328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40807"/>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138545</xdr:rowOff>
    </xdr:from>
    <xdr:to>
      <xdr:col>45</xdr:col>
      <xdr:colOff>177800</xdr:colOff>
      <xdr:row>77</xdr:row>
      <xdr:rowOff>139328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40195"/>
          <a:ext cx="8890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103958</xdr:rowOff>
    </xdr:from>
    <xdr:to>
      <xdr:col>41</xdr:col>
      <xdr:colOff>50800</xdr:colOff>
      <xdr:row>77</xdr:row>
      <xdr:rowOff>138545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05608"/>
          <a:ext cx="8890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25840</xdr:rowOff>
    </xdr:from>
    <xdr:to>
      <xdr:col>55</xdr:col>
      <xdr:colOff>50800</xdr:colOff>
      <xdr:row>77</xdr:row>
      <xdr:rowOff>127440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2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112217</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88357</xdr:rowOff>
    </xdr:from>
    <xdr:to>
      <xdr:col>50</xdr:col>
      <xdr:colOff>165100</xdr:colOff>
      <xdr:row>78</xdr:row>
      <xdr:rowOff>18507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9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9634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38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88528</xdr:rowOff>
    </xdr:from>
    <xdr:to>
      <xdr:col>46</xdr:col>
      <xdr:colOff>38100</xdr:colOff>
      <xdr:row>78</xdr:row>
      <xdr:rowOff>18678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9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9805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38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87745</xdr:rowOff>
    </xdr:from>
    <xdr:to>
      <xdr:col>41</xdr:col>
      <xdr:colOff>101600</xdr:colOff>
      <xdr:row>78</xdr:row>
      <xdr:rowOff>17895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9022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38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53158</xdr:rowOff>
    </xdr:from>
    <xdr:to>
      <xdr:col>36</xdr:col>
      <xdr:colOff>165100</xdr:colOff>
      <xdr:row>77</xdr:row>
      <xdr:rowOff>154758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145885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4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144859</xdr:rowOff>
    </xdr:from>
    <xdr:to>
      <xdr:col>55</xdr:col>
      <xdr:colOff>0</xdr:colOff>
      <xdr:row>96</xdr:row>
      <xdr:rowOff>168503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604059"/>
          <a:ext cx="838200" cy="2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168503</xdr:rowOff>
    </xdr:from>
    <xdr:to>
      <xdr:col>50</xdr:col>
      <xdr:colOff>114300</xdr:colOff>
      <xdr:row>97</xdr:row>
      <xdr:rowOff>15136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627703"/>
          <a:ext cx="889000" cy="1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148267</xdr:rowOff>
    </xdr:from>
    <xdr:to>
      <xdr:col>45</xdr:col>
      <xdr:colOff>177800</xdr:colOff>
      <xdr:row>97</xdr:row>
      <xdr:rowOff>15136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607467"/>
          <a:ext cx="889000" cy="3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77553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1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26640</xdr:rowOff>
    </xdr:from>
    <xdr:to>
      <xdr:col>41</xdr:col>
      <xdr:colOff>50800</xdr:colOff>
      <xdr:row>96</xdr:row>
      <xdr:rowOff>148267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485840"/>
          <a:ext cx="889000" cy="12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72578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72128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3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94059</xdr:rowOff>
    </xdr:from>
    <xdr:to>
      <xdr:col>55</xdr:col>
      <xdr:colOff>50800</xdr:colOff>
      <xdr:row>97</xdr:row>
      <xdr:rowOff>24209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5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72486</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53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117703</xdr:rowOff>
    </xdr:from>
    <xdr:to>
      <xdr:col>50</xdr:col>
      <xdr:colOff>165100</xdr:colOff>
      <xdr:row>97</xdr:row>
      <xdr:rowOff>47853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57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38980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66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135786</xdr:rowOff>
    </xdr:from>
    <xdr:to>
      <xdr:col>46</xdr:col>
      <xdr:colOff>38100</xdr:colOff>
      <xdr:row>97</xdr:row>
      <xdr:rowOff>65936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9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57063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68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97467</xdr:rowOff>
    </xdr:from>
    <xdr:to>
      <xdr:col>41</xdr:col>
      <xdr:colOff>101600</xdr:colOff>
      <xdr:row>97</xdr:row>
      <xdr:rowOff>27617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5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18744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6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147290</xdr:rowOff>
    </xdr:from>
    <xdr:to>
      <xdr:col>36</xdr:col>
      <xdr:colOff>165100</xdr:colOff>
      <xdr:row>96</xdr:row>
      <xdr:rowOff>77440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4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93967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21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102226</xdr:rowOff>
    </xdr:from>
    <xdr:to>
      <xdr:col>85</xdr:col>
      <xdr:colOff>127000</xdr:colOff>
      <xdr:row>36</xdr:row>
      <xdr:rowOff>148811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74426"/>
          <a:ext cx="838200" cy="4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148811</xdr:rowOff>
    </xdr:from>
    <xdr:to>
      <xdr:col>81</xdr:col>
      <xdr:colOff>50800</xdr:colOff>
      <xdr:row>36</xdr:row>
      <xdr:rowOff>162495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21011"/>
          <a:ext cx="889000" cy="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156045</xdr:rowOff>
    </xdr:from>
    <xdr:to>
      <xdr:col>76</xdr:col>
      <xdr:colOff>114300</xdr:colOff>
      <xdr:row>36</xdr:row>
      <xdr:rowOff>162495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328245"/>
          <a:ext cx="889000" cy="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80227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156045</xdr:rowOff>
    </xdr:from>
    <xdr:to>
      <xdr:col>71</xdr:col>
      <xdr:colOff>177800</xdr:colOff>
      <xdr:row>37</xdr:row>
      <xdr:rowOff>76933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328245"/>
          <a:ext cx="889000" cy="9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93779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51426</xdr:rowOff>
    </xdr:from>
    <xdr:to>
      <xdr:col>85</xdr:col>
      <xdr:colOff>177800</xdr:colOff>
      <xdr:row>36</xdr:row>
      <xdr:rowOff>153026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2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74303</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07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98011</xdr:rowOff>
    </xdr:from>
    <xdr:to>
      <xdr:col>81</xdr:col>
      <xdr:colOff>101600</xdr:colOff>
      <xdr:row>37</xdr:row>
      <xdr:rowOff>28161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7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44688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4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111695</xdr:rowOff>
    </xdr:from>
    <xdr:to>
      <xdr:col>76</xdr:col>
      <xdr:colOff>165100</xdr:colOff>
      <xdr:row>37</xdr:row>
      <xdr:rowOff>41845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58372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5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105245</xdr:rowOff>
    </xdr:from>
    <xdr:to>
      <xdr:col>72</xdr:col>
      <xdr:colOff>38100</xdr:colOff>
      <xdr:row>37</xdr:row>
      <xdr:rowOff>35395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27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51922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05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26133</xdr:rowOff>
    </xdr:from>
    <xdr:to>
      <xdr:col>67</xdr:col>
      <xdr:colOff>101600</xdr:colOff>
      <xdr:row>37</xdr:row>
      <xdr:rowOff>127733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6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118860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6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56901</xdr:rowOff>
    </xdr:from>
    <xdr:to>
      <xdr:col>85</xdr:col>
      <xdr:colOff>127000</xdr:colOff>
      <xdr:row>56</xdr:row>
      <xdr:rowOff>65923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486651"/>
          <a:ext cx="838200" cy="18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118252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4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65923</xdr:rowOff>
    </xdr:from>
    <xdr:to>
      <xdr:col>81</xdr:col>
      <xdr:colOff>50800</xdr:colOff>
      <xdr:row>56</xdr:row>
      <xdr:rowOff>127348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667123"/>
          <a:ext cx="889000" cy="6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118322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127348</xdr:rowOff>
    </xdr:from>
    <xdr:to>
      <xdr:col>76</xdr:col>
      <xdr:colOff>114300</xdr:colOff>
      <xdr:row>56</xdr:row>
      <xdr:rowOff>132514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28548"/>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112496</xdr:rowOff>
    </xdr:from>
    <xdr:to>
      <xdr:col>71</xdr:col>
      <xdr:colOff>177800</xdr:colOff>
      <xdr:row>56</xdr:row>
      <xdr:rowOff>132514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542246"/>
          <a:ext cx="889000" cy="19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165529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143740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6101</xdr:rowOff>
    </xdr:from>
    <xdr:to>
      <xdr:col>85</xdr:col>
      <xdr:colOff>177800</xdr:colOff>
      <xdr:row>55</xdr:row>
      <xdr:rowOff>107701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43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28978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28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15123</xdr:rowOff>
    </xdr:from>
    <xdr:to>
      <xdr:col>81</xdr:col>
      <xdr:colOff>101600</xdr:colOff>
      <xdr:row>56</xdr:row>
      <xdr:rowOff>116723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1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107850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0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76548</xdr:rowOff>
    </xdr:from>
    <xdr:to>
      <xdr:col>76</xdr:col>
      <xdr:colOff>165100</xdr:colOff>
      <xdr:row>57</xdr:row>
      <xdr:rowOff>6698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7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169275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81714</xdr:rowOff>
    </xdr:from>
    <xdr:to>
      <xdr:col>72</xdr:col>
      <xdr:colOff>38100</xdr:colOff>
      <xdr:row>57</xdr:row>
      <xdr:rowOff>11864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2991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77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61696</xdr:rowOff>
    </xdr:from>
    <xdr:to>
      <xdr:col>67</xdr:col>
      <xdr:colOff>101600</xdr:colOff>
      <xdr:row>55</xdr:row>
      <xdr:rowOff>163296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49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8373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26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23355</xdr:rowOff>
    </xdr:from>
    <xdr:to>
      <xdr:col>85</xdr:col>
      <xdr:colOff>127000</xdr:colOff>
      <xdr:row>78</xdr:row>
      <xdr:rowOff>98565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396455"/>
          <a:ext cx="838200" cy="7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26560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9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98565</xdr:rowOff>
    </xdr:from>
    <xdr:to>
      <xdr:col>81</xdr:col>
      <xdr:colOff>50800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471665"/>
          <a:ext cx="889000" cy="1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154742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58462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144005</xdr:rowOff>
    </xdr:from>
    <xdr:to>
      <xdr:col>85</xdr:col>
      <xdr:colOff>177800</xdr:colOff>
      <xdr:row>78</xdr:row>
      <xdr:rowOff>74155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34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166882</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47765</xdr:rowOff>
    </xdr:from>
    <xdr:to>
      <xdr:col>81</xdr:col>
      <xdr:colOff>101600</xdr:colOff>
      <xdr:row>78</xdr:row>
      <xdr:rowOff>149365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2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140492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51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43904</xdr:rowOff>
    </xdr:from>
    <xdr:to>
      <xdr:col>85</xdr:col>
      <xdr:colOff>127000</xdr:colOff>
      <xdr:row>98</xdr:row>
      <xdr:rowOff>48409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846004"/>
          <a:ext cx="838200" cy="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12113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642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42731</xdr:rowOff>
    </xdr:from>
    <xdr:to>
      <xdr:col>81</xdr:col>
      <xdr:colOff>50800</xdr:colOff>
      <xdr:row>98</xdr:row>
      <xdr:rowOff>48409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844831"/>
          <a:ext cx="889000" cy="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111737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42731</xdr:rowOff>
    </xdr:from>
    <xdr:to>
      <xdr:col>76</xdr:col>
      <xdr:colOff>114300</xdr:colOff>
      <xdr:row>98</xdr:row>
      <xdr:rowOff>69109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844831"/>
          <a:ext cx="889000" cy="2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109579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69109</xdr:rowOff>
    </xdr:from>
    <xdr:to>
      <xdr:col>71</xdr:col>
      <xdr:colOff>177800</xdr:colOff>
      <xdr:row>98</xdr:row>
      <xdr:rowOff>72645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871209"/>
          <a:ext cx="889000" cy="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108817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106123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164554</xdr:rowOff>
    </xdr:from>
    <xdr:to>
      <xdr:col>85</xdr:col>
      <xdr:colOff>177800</xdr:colOff>
      <xdr:row>98</xdr:row>
      <xdr:rowOff>94704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9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142981</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7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169059</xdr:rowOff>
    </xdr:from>
    <xdr:to>
      <xdr:col>81</xdr:col>
      <xdr:colOff>101600</xdr:colOff>
      <xdr:row>98</xdr:row>
      <xdr:rowOff>99209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9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90336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89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163381</xdr:rowOff>
    </xdr:from>
    <xdr:to>
      <xdr:col>76</xdr:col>
      <xdr:colOff>165100</xdr:colOff>
      <xdr:row>98</xdr:row>
      <xdr:rowOff>93531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9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84658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88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18309</xdr:rowOff>
    </xdr:from>
    <xdr:to>
      <xdr:col>72</xdr:col>
      <xdr:colOff>38100</xdr:colOff>
      <xdr:row>98</xdr:row>
      <xdr:rowOff>119909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8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111036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91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21845</xdr:rowOff>
    </xdr:from>
    <xdr:to>
      <xdr:col>67</xdr:col>
      <xdr:colOff>101600</xdr:colOff>
      <xdr:row>98</xdr:row>
      <xdr:rowOff>123445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82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114572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91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a:t>
          </a:r>
          <a:r>
            <a:rPr kumimoji="1" lang="en-US" altLang="ja-JP" sz="1300">
              <a:latin typeface="ＭＳ Ｐゴシック" panose="020B0600070205080204" pitchFamily="50" charset="-128"/>
              <a:ea typeface="ＭＳ Ｐゴシック" panose="020B0600070205080204" pitchFamily="50" charset="-128"/>
            </a:rPr>
            <a:t>191,714</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116,362</a:t>
          </a:r>
          <a:r>
            <a:rPr kumimoji="1" lang="ja-JP" altLang="en-US" sz="1300">
              <a:latin typeface="ＭＳ Ｐゴシック" panose="020B0600070205080204" pitchFamily="50" charset="-128"/>
              <a:ea typeface="ＭＳ Ｐゴシック" panose="020B0600070205080204" pitchFamily="50" charset="-128"/>
            </a:rPr>
            <a:t>円の増となっている。これは新型コロナウイルス感染症に係る特別定額給付金が</a:t>
          </a:r>
          <a:r>
            <a:rPr kumimoji="1" lang="en-US" altLang="ja-JP" sz="1300">
              <a:latin typeface="ＭＳ Ｐゴシック" panose="020B0600070205080204" pitchFamily="50" charset="-128"/>
              <a:ea typeface="ＭＳ Ｐゴシック" panose="020B0600070205080204" pitchFamily="50" charset="-128"/>
            </a:rPr>
            <a:t>4,099</a:t>
          </a:r>
          <a:r>
            <a:rPr kumimoji="1" lang="ja-JP" altLang="en-US" sz="1300">
              <a:latin typeface="ＭＳ Ｐゴシック" panose="020B0600070205080204" pitchFamily="50" charset="-128"/>
              <a:ea typeface="ＭＳ Ｐゴシック" panose="020B0600070205080204" pitchFamily="50" charset="-128"/>
            </a:rPr>
            <a:t>百万円の増となったことが主な要因である。衛生費では</a:t>
          </a:r>
          <a:r>
            <a:rPr kumimoji="1" lang="en-US" altLang="ja-JP" sz="1300">
              <a:latin typeface="ＭＳ Ｐゴシック" panose="020B0600070205080204" pitchFamily="50" charset="-128"/>
              <a:ea typeface="ＭＳ Ｐゴシック" panose="020B0600070205080204" pitchFamily="50" charset="-128"/>
            </a:rPr>
            <a:t>68,289</a:t>
          </a:r>
          <a:r>
            <a:rPr kumimoji="1" lang="ja-JP" altLang="en-US" sz="1300">
              <a:latin typeface="ＭＳ Ｐゴシック" panose="020B0600070205080204" pitchFamily="50" charset="-128"/>
              <a:ea typeface="ＭＳ Ｐゴシック" panose="020B0600070205080204" pitchFamily="50" charset="-128"/>
            </a:rPr>
            <a:t>円であり，前年度より</a:t>
          </a:r>
          <a:r>
            <a:rPr kumimoji="1" lang="en-US" altLang="ja-JP" sz="1300">
              <a:latin typeface="ＭＳ Ｐゴシック" panose="020B0600070205080204" pitchFamily="50" charset="-128"/>
              <a:ea typeface="ＭＳ Ｐゴシック" panose="020B0600070205080204" pitchFamily="50" charset="-128"/>
            </a:rPr>
            <a:t>14,040</a:t>
          </a:r>
          <a:r>
            <a:rPr kumimoji="1" lang="ja-JP" altLang="en-US" sz="1300">
              <a:latin typeface="ＭＳ Ｐゴシック" panose="020B0600070205080204" pitchFamily="50" charset="-128"/>
              <a:ea typeface="ＭＳ Ｐゴシック" panose="020B0600070205080204" pitchFamily="50" charset="-128"/>
            </a:rPr>
            <a:t>円の増となった。これは令和元年東日本台風被害による損壊家屋解体撤去工事が</a:t>
          </a:r>
          <a:r>
            <a:rPr kumimoji="1" lang="en-US" altLang="ja-JP" sz="1300">
              <a:latin typeface="ＭＳ Ｐゴシック" panose="020B0600070205080204" pitchFamily="50" charset="-128"/>
              <a:ea typeface="ＭＳ Ｐゴシック" panose="020B0600070205080204" pitchFamily="50" charset="-128"/>
            </a:rPr>
            <a:t>344</a:t>
          </a:r>
          <a:r>
            <a:rPr kumimoji="1" lang="ja-JP" altLang="en-US" sz="1300">
              <a:latin typeface="ＭＳ Ｐゴシック" panose="020B0600070205080204" pitchFamily="50" charset="-128"/>
              <a:ea typeface="ＭＳ Ｐゴシック" panose="020B0600070205080204" pitchFamily="50" charset="-128"/>
            </a:rPr>
            <a:t>百万円の増，常陸大宮済生会病院新型コロナウイルス感染症対策支援金</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百万円の増，上水道事業会計補助金</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百万円の増となったことが主な要因である。農林水産業費では</a:t>
          </a:r>
          <a:r>
            <a:rPr kumimoji="1" lang="en-US" altLang="ja-JP" sz="1300">
              <a:latin typeface="ＭＳ Ｐゴシック" panose="020B0600070205080204" pitchFamily="50" charset="-128"/>
              <a:ea typeface="ＭＳ Ｐゴシック" panose="020B0600070205080204" pitchFamily="50" charset="-128"/>
            </a:rPr>
            <a:t>42,881</a:t>
          </a:r>
          <a:r>
            <a:rPr kumimoji="1" lang="ja-JP" altLang="en-US" sz="1300">
              <a:latin typeface="ＭＳ Ｐゴシック" panose="020B0600070205080204" pitchFamily="50" charset="-128"/>
              <a:ea typeface="ＭＳ Ｐゴシック" panose="020B0600070205080204" pitchFamily="50" charset="-128"/>
            </a:rPr>
            <a:t>円であり，前年度より</a:t>
          </a:r>
          <a:r>
            <a:rPr kumimoji="1" lang="en-US" altLang="ja-JP" sz="1300">
              <a:latin typeface="ＭＳ Ｐゴシック" panose="020B0600070205080204" pitchFamily="50" charset="-128"/>
              <a:ea typeface="ＭＳ Ｐゴシック" panose="020B0600070205080204" pitchFamily="50" charset="-128"/>
            </a:rPr>
            <a:t>17,068</a:t>
          </a:r>
          <a:r>
            <a:rPr kumimoji="1" lang="ja-JP" altLang="en-US" sz="1300">
              <a:latin typeface="ＭＳ Ｐゴシック" panose="020B0600070205080204" pitchFamily="50" charset="-128"/>
              <a:ea typeface="ＭＳ Ｐゴシック" panose="020B0600070205080204" pitchFamily="50" charset="-128"/>
            </a:rPr>
            <a:t>円の増となった。これは強い農業・担い手づくり総合支援交付金が</a:t>
          </a:r>
          <a:r>
            <a:rPr kumimoji="1" lang="en-US" altLang="ja-JP" sz="1300">
              <a:latin typeface="ＭＳ Ｐゴシック" panose="020B0600070205080204" pitchFamily="50" charset="-128"/>
              <a:ea typeface="ＭＳ Ｐゴシック" panose="020B0600070205080204" pitchFamily="50" charset="-128"/>
            </a:rPr>
            <a:t>482</a:t>
          </a:r>
          <a:r>
            <a:rPr kumimoji="1" lang="ja-JP" altLang="en-US" sz="1300">
              <a:latin typeface="ＭＳ Ｐゴシック" panose="020B0600070205080204" pitchFamily="50" charset="-128"/>
              <a:ea typeface="ＭＳ Ｐゴシック" panose="020B0600070205080204" pitchFamily="50" charset="-128"/>
            </a:rPr>
            <a:t>百万円の増，出荷者等農産物販売支援委託料が</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百万円の増となったことが主な要因である。商工費では</a:t>
          </a:r>
          <a:r>
            <a:rPr kumimoji="1" lang="en-US" altLang="ja-JP" sz="1300">
              <a:latin typeface="ＭＳ Ｐゴシック" panose="020B0600070205080204" pitchFamily="50" charset="-128"/>
              <a:ea typeface="ＭＳ Ｐゴシック" panose="020B0600070205080204" pitchFamily="50" charset="-128"/>
            </a:rPr>
            <a:t>21,034</a:t>
          </a:r>
          <a:r>
            <a:rPr kumimoji="1" lang="ja-JP" altLang="en-US" sz="1300">
              <a:latin typeface="ＭＳ Ｐゴシック" panose="020B0600070205080204" pitchFamily="50" charset="-128"/>
              <a:ea typeface="ＭＳ Ｐゴシック" panose="020B0600070205080204" pitchFamily="50" charset="-128"/>
            </a:rPr>
            <a:t>円となり，</a:t>
          </a:r>
          <a:r>
            <a:rPr kumimoji="1" lang="en-US" altLang="ja-JP" sz="1300">
              <a:latin typeface="ＭＳ Ｐゴシック" panose="020B0600070205080204" pitchFamily="50" charset="-128"/>
              <a:ea typeface="ＭＳ Ｐゴシック" panose="020B0600070205080204" pitchFamily="50" charset="-128"/>
            </a:rPr>
            <a:t>10,939</a:t>
          </a:r>
          <a:r>
            <a:rPr kumimoji="1" lang="ja-JP" altLang="en-US" sz="1300">
              <a:latin typeface="ＭＳ Ｐゴシック" panose="020B0600070205080204" pitchFamily="50" charset="-128"/>
              <a:ea typeface="ＭＳ Ｐゴシック" panose="020B0600070205080204" pitchFamily="50" charset="-128"/>
            </a:rPr>
            <a:t>円の増であった。これは新型ｺﾛﾅ対応商工行政推進費が</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百万円の増，飲食店応援事業補助金が</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百万円の増，プレミアム付商品券事業補助金が</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百万円増となったことが主な要因である。教育費では</a:t>
          </a:r>
          <a:r>
            <a:rPr kumimoji="1" lang="en-US" altLang="ja-JP" sz="1300">
              <a:latin typeface="ＭＳ Ｐゴシック" panose="020B0600070205080204" pitchFamily="50" charset="-128"/>
              <a:ea typeface="ＭＳ Ｐゴシック" panose="020B0600070205080204" pitchFamily="50" charset="-128"/>
            </a:rPr>
            <a:t>88,366</a:t>
          </a:r>
          <a:r>
            <a:rPr kumimoji="1" lang="ja-JP" altLang="en-US" sz="1300">
              <a:latin typeface="ＭＳ Ｐゴシック" panose="020B0600070205080204" pitchFamily="50" charset="-128"/>
              <a:ea typeface="ＭＳ Ｐゴシック" panose="020B0600070205080204" pitchFamily="50" charset="-128"/>
            </a:rPr>
            <a:t>円であり，前年度より</a:t>
          </a:r>
          <a:r>
            <a:rPr kumimoji="1" lang="en-US" altLang="ja-JP" sz="1300">
              <a:latin typeface="ＭＳ Ｐゴシック" panose="020B0600070205080204" pitchFamily="50" charset="-128"/>
              <a:ea typeface="ＭＳ Ｐゴシック" panose="020B0600070205080204" pitchFamily="50" charset="-128"/>
            </a:rPr>
            <a:t>23,684</a:t>
          </a:r>
          <a:r>
            <a:rPr kumimoji="1" lang="ja-JP" altLang="en-US" sz="1300">
              <a:latin typeface="ＭＳ Ｐゴシック" panose="020B0600070205080204" pitchFamily="50" charset="-128"/>
              <a:ea typeface="ＭＳ Ｐゴシック" panose="020B0600070205080204" pitchFamily="50" charset="-128"/>
            </a:rPr>
            <a:t>円の増であった。これは小中学校空調設備整備事業が</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百万円の減となったが，学校給食センター施設整備事業が</a:t>
          </a:r>
          <a:r>
            <a:rPr kumimoji="1" lang="en-US" altLang="ja-JP" sz="1300">
              <a:latin typeface="ＭＳ Ｐゴシック" panose="020B0600070205080204" pitchFamily="50" charset="-128"/>
              <a:ea typeface="ＭＳ Ｐゴシック" panose="020B0600070205080204" pitchFamily="50" charset="-128"/>
            </a:rPr>
            <a:t>870</a:t>
          </a:r>
          <a:r>
            <a:rPr kumimoji="1" lang="ja-JP" altLang="en-US" sz="1300">
              <a:latin typeface="ＭＳ Ｐゴシック" panose="020B0600070205080204" pitchFamily="50" charset="-128"/>
              <a:ea typeface="ＭＳ Ｐゴシック" panose="020B0600070205080204" pitchFamily="50" charset="-128"/>
            </a:rPr>
            <a:t>百万円の増，学習活動支援ＩＣＴ機器整備事業が</a:t>
          </a:r>
          <a:r>
            <a:rPr kumimoji="1" lang="en-US" altLang="ja-JP" sz="1300">
              <a:latin typeface="ＭＳ Ｐゴシック" panose="020B0600070205080204" pitchFamily="50" charset="-128"/>
              <a:ea typeface="ＭＳ Ｐゴシック" panose="020B0600070205080204" pitchFamily="50" charset="-128"/>
            </a:rPr>
            <a:t>242</a:t>
          </a:r>
          <a:r>
            <a:rPr kumimoji="1" lang="ja-JP" altLang="en-US" sz="1300">
              <a:latin typeface="ＭＳ Ｐゴシック" panose="020B0600070205080204" pitchFamily="50" charset="-128"/>
              <a:ea typeface="ＭＳ Ｐゴシック" panose="020B0600070205080204" pitchFamily="50" charset="-128"/>
            </a:rPr>
            <a:t>百万円の増，小中学校情報通信ネットワーク環境施設整備事業が</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百万円増となったことが主な要因である。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茨城県常陸大宮市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財政調整基金残高は</a:t>
          </a:r>
          <a:r>
            <a:rPr kumimoji="1" lang="en-US" altLang="ja-JP" sz="1200">
              <a:latin typeface="ＭＳ ゴシック" pitchFamily="49" charset="-128"/>
              <a:ea typeface="ＭＳ ゴシック" pitchFamily="49" charset="-128"/>
            </a:rPr>
            <a:t>800</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5.86</a:t>
          </a:r>
          <a:r>
            <a:rPr kumimoji="1" lang="ja-JP" altLang="en-US" sz="1200">
              <a:latin typeface="ＭＳ ゴシック" pitchFamily="49" charset="-128"/>
              <a:ea typeface="ＭＳ ゴシック" pitchFamily="49" charset="-128"/>
            </a:rPr>
            <a:t>ポイント）を取り崩し，決算余剰分として</a:t>
          </a:r>
          <a:r>
            <a:rPr kumimoji="1" lang="en-US" altLang="ja-JP" sz="1200">
              <a:latin typeface="ＭＳ ゴシック" pitchFamily="49" charset="-128"/>
              <a:ea typeface="ＭＳ ゴシック" pitchFamily="49" charset="-128"/>
            </a:rPr>
            <a:t>742</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5.44</a:t>
          </a:r>
          <a:r>
            <a:rPr kumimoji="1" lang="ja-JP" altLang="en-US" sz="1200">
              <a:latin typeface="ＭＳ ゴシック" pitchFamily="49" charset="-128"/>
              <a:ea typeface="ＭＳ ゴシック" pitchFamily="49" charset="-128"/>
            </a:rPr>
            <a:t>ポイント）を積み立てた結果，前年度より</a:t>
          </a:r>
          <a:r>
            <a:rPr kumimoji="1" lang="en-US" altLang="ja-JP" sz="1200">
              <a:latin typeface="ＭＳ ゴシック" pitchFamily="49" charset="-128"/>
              <a:ea typeface="ＭＳ ゴシック" pitchFamily="49" charset="-128"/>
            </a:rPr>
            <a:t>1.05</a:t>
          </a:r>
          <a:r>
            <a:rPr kumimoji="1" lang="ja-JP" altLang="en-US" sz="1200">
              <a:latin typeface="ＭＳ ゴシック" pitchFamily="49" charset="-128"/>
              <a:ea typeface="ＭＳ ゴシック" pitchFamily="49" charset="-128"/>
            </a:rPr>
            <a:t>ポイント減となった。</a:t>
          </a:r>
          <a:endParaRPr kumimoji="1" lang="en-US" altLang="ja-JP" sz="1200">
            <a:latin typeface="ＭＳ ゴシック" pitchFamily="49" charset="-128"/>
            <a:ea typeface="ＭＳ ゴシック" pitchFamily="49" charset="-128"/>
          </a:endParaRPr>
        </a:p>
        <a:p>
          <a:r>
            <a:rPr kumimoji="1" lang="en-US" altLang="ja-JP" sz="1200" baseline="0">
              <a:latin typeface="ＭＳ ゴシック" pitchFamily="49" charset="-128"/>
              <a:ea typeface="ＭＳ ゴシック" pitchFamily="49" charset="-128"/>
            </a:rPr>
            <a:t> </a:t>
          </a:r>
          <a:r>
            <a:rPr kumimoji="1" lang="ja-JP" altLang="en-US" sz="1200" baseline="0">
              <a:latin typeface="ＭＳ ゴシック" pitchFamily="49" charset="-128"/>
              <a:ea typeface="ＭＳ ゴシック" pitchFamily="49" charset="-128"/>
            </a:rPr>
            <a:t>実質収支額は，歳入では，市税において予算額を超えて収入した額が前年度よりも少なくなったが，地方消費税交付金では</a:t>
          </a:r>
          <a:r>
            <a:rPr kumimoji="1" lang="en-US" altLang="ja-JP" sz="1200" baseline="0">
              <a:latin typeface="ＭＳ ゴシック" pitchFamily="49" charset="-128"/>
              <a:ea typeface="ＭＳ ゴシック" pitchFamily="49" charset="-128"/>
            </a:rPr>
            <a:t>112</a:t>
          </a:r>
          <a:r>
            <a:rPr kumimoji="1" lang="ja-JP" altLang="en-US" sz="1200" baseline="0">
              <a:latin typeface="ＭＳ ゴシック" pitchFamily="49" charset="-128"/>
              <a:ea typeface="ＭＳ ゴシック" pitchFamily="49" charset="-128"/>
            </a:rPr>
            <a:t>百万円多くなり，歳出では，経費節減等による不用額が前年度より</a:t>
          </a:r>
          <a:r>
            <a:rPr kumimoji="1" lang="en-US" altLang="ja-JP" sz="1200" baseline="0">
              <a:latin typeface="ＭＳ ゴシック" pitchFamily="49" charset="-128"/>
              <a:ea typeface="ＭＳ ゴシック" pitchFamily="49" charset="-128"/>
            </a:rPr>
            <a:t>1,100</a:t>
          </a:r>
          <a:r>
            <a:rPr kumimoji="1" lang="ja-JP" altLang="en-US" sz="1200" baseline="0">
              <a:latin typeface="ＭＳ ゴシック" pitchFamily="49" charset="-128"/>
              <a:ea typeface="ＭＳ ゴシック" pitchFamily="49" charset="-128"/>
            </a:rPr>
            <a:t>百万円多くなったことから，標準財政規模に占める割合で前年比</a:t>
          </a:r>
          <a:r>
            <a:rPr kumimoji="1" lang="en-US" altLang="ja-JP" sz="1200" baseline="0">
              <a:latin typeface="ＭＳ ゴシック" pitchFamily="49" charset="-128"/>
              <a:ea typeface="ＭＳ ゴシック" pitchFamily="49" charset="-128"/>
            </a:rPr>
            <a:t>3.42</a:t>
          </a:r>
          <a:r>
            <a:rPr kumimoji="1" lang="ja-JP" altLang="en-US" sz="1200" baseline="0">
              <a:latin typeface="ＭＳ ゴシック" pitchFamily="49" charset="-128"/>
              <a:ea typeface="ＭＳ ゴシック" pitchFamily="49" charset="-128"/>
            </a:rPr>
            <a:t>ポイント減の</a:t>
          </a:r>
          <a:r>
            <a:rPr kumimoji="1" lang="en-US" altLang="ja-JP" sz="1200" baseline="0">
              <a:latin typeface="ＭＳ ゴシック" pitchFamily="49" charset="-128"/>
              <a:ea typeface="ＭＳ ゴシック" pitchFamily="49" charset="-128"/>
            </a:rPr>
            <a:t>8.04</a:t>
          </a:r>
          <a:r>
            <a:rPr kumimoji="1" lang="ja-JP" altLang="en-US" sz="1200" baseline="0">
              <a:latin typeface="ＭＳ ゴシック" pitchFamily="49" charset="-128"/>
              <a:ea typeface="ＭＳ ゴシック" pitchFamily="49" charset="-128"/>
            </a:rPr>
            <a:t>％となった。また，実質単年度収支については前年比</a:t>
          </a:r>
          <a:r>
            <a:rPr kumimoji="1" lang="en-US" altLang="ja-JP" sz="1200" baseline="0">
              <a:latin typeface="ＭＳ ゴシック" pitchFamily="49" charset="-128"/>
              <a:ea typeface="ＭＳ ゴシック" pitchFamily="49" charset="-128"/>
            </a:rPr>
            <a:t>2.28</a:t>
          </a:r>
          <a:r>
            <a:rPr kumimoji="1" lang="ja-JP" altLang="en-US" sz="1200" baseline="0">
              <a:latin typeface="ＭＳ ゴシック" pitchFamily="49" charset="-128"/>
              <a:ea typeface="ＭＳ ゴシック" pitchFamily="49" charset="-128"/>
            </a:rPr>
            <a:t>ポイント減の▲</a:t>
          </a:r>
          <a:r>
            <a:rPr kumimoji="1" lang="en-US" altLang="ja-JP" sz="1200" baseline="0">
              <a:latin typeface="ＭＳ ゴシック" pitchFamily="49" charset="-128"/>
              <a:ea typeface="ＭＳ ゴシック" pitchFamily="49" charset="-128"/>
            </a:rPr>
            <a:t>3.61</a:t>
          </a:r>
          <a:r>
            <a:rPr kumimoji="1" lang="ja-JP" altLang="en-US" sz="1200" baseline="0">
              <a:latin typeface="ＭＳ ゴシック" pitchFamily="49" charset="-128"/>
              <a:ea typeface="ＭＳ ゴシック" pitchFamily="49" charset="-128"/>
            </a:rPr>
            <a:t>％となった。</a:t>
          </a: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茨城県常陸大宮市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全会計が黒字決算であり，連結実質赤字比率は算定されていない。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一般会計においては 歳入では，市税として予算額を超えて収入した額が前年度よりも少なくなったが，地方消費税交付金では</a:t>
          </a:r>
          <a:r>
            <a:rPr kumimoji="1" lang="en-US" altLang="ja-JP" sz="1400">
              <a:latin typeface="ＭＳ ゴシック" pitchFamily="49" charset="-128"/>
              <a:ea typeface="ＭＳ ゴシック" pitchFamily="49" charset="-128"/>
            </a:rPr>
            <a:t>112</a:t>
          </a:r>
          <a:r>
            <a:rPr kumimoji="1" lang="ja-JP" altLang="en-US" sz="1400">
              <a:latin typeface="ＭＳ ゴシック" pitchFamily="49" charset="-128"/>
              <a:ea typeface="ＭＳ ゴシック" pitchFamily="49" charset="-128"/>
            </a:rPr>
            <a:t>百万円多くなり，歳出では節約等による不用額が前年度より</a:t>
          </a:r>
          <a:r>
            <a:rPr kumimoji="1" lang="en-US" altLang="ja-JP" sz="1400">
              <a:latin typeface="ＭＳ ゴシック" pitchFamily="49" charset="-128"/>
              <a:ea typeface="ＭＳ ゴシック" pitchFamily="49" charset="-128"/>
            </a:rPr>
            <a:t>1,100</a:t>
          </a:r>
          <a:r>
            <a:rPr kumimoji="1" lang="ja-JP" altLang="en-US" sz="1400">
              <a:latin typeface="ＭＳ ゴシック" pitchFamily="49" charset="-128"/>
              <a:ea typeface="ＭＳ ゴシック" pitchFamily="49" charset="-128"/>
            </a:rPr>
            <a:t>百万円多くなったことから，実質収支が</a:t>
          </a:r>
          <a:r>
            <a:rPr kumimoji="1" lang="en-US" altLang="ja-JP" sz="1400">
              <a:latin typeface="ＭＳ ゴシック" pitchFamily="49" charset="-128"/>
              <a:ea typeface="ＭＳ ゴシック" pitchFamily="49" charset="-128"/>
            </a:rPr>
            <a:t>414</a:t>
          </a:r>
          <a:r>
            <a:rPr kumimoji="1" lang="ja-JP" altLang="en-US" sz="1400">
              <a:latin typeface="ＭＳ ゴシック" pitchFamily="49" charset="-128"/>
              <a:ea typeface="ＭＳ ゴシック" pitchFamily="49" charset="-128"/>
            </a:rPr>
            <a:t>百万円の減，標準財政規模比では</a:t>
          </a:r>
          <a:r>
            <a:rPr kumimoji="1" lang="en-US" altLang="ja-JP" sz="1400">
              <a:latin typeface="ＭＳ ゴシック" pitchFamily="49" charset="-128"/>
              <a:ea typeface="ＭＳ ゴシック" pitchFamily="49" charset="-128"/>
            </a:rPr>
            <a:t>3.25</a:t>
          </a:r>
          <a:r>
            <a:rPr kumimoji="1" lang="ja-JP" altLang="en-US" sz="1400">
              <a:latin typeface="ＭＳ ゴシック" pitchFamily="49" charset="-128"/>
              <a:ea typeface="ＭＳ ゴシック" pitchFamily="49" charset="-128"/>
            </a:rPr>
            <a:t>ポイント減となった。</a:t>
          </a:r>
        </a:p>
        <a:p>
          <a:r>
            <a:rPr kumimoji="1" lang="ja-JP" altLang="en-US" sz="1400">
              <a:latin typeface="ＭＳ ゴシック" pitchFamily="49" charset="-128"/>
              <a:ea typeface="ＭＳ ゴシック" pitchFamily="49" charset="-128"/>
            </a:rPr>
            <a:t>　下水道事業会計では，流動負債が</a:t>
          </a:r>
          <a:r>
            <a:rPr kumimoji="1" lang="en-US" altLang="ja-JP" sz="1400">
              <a:latin typeface="ＭＳ ゴシック" pitchFamily="49" charset="-128"/>
              <a:ea typeface="ＭＳ ゴシック" pitchFamily="49" charset="-128"/>
            </a:rPr>
            <a:t>249</a:t>
          </a:r>
          <a:r>
            <a:rPr kumimoji="1" lang="ja-JP" altLang="en-US" sz="1400">
              <a:latin typeface="ＭＳ ゴシック" pitchFamily="49" charset="-128"/>
              <a:ea typeface="ＭＳ ゴシック" pitchFamily="49" charset="-128"/>
            </a:rPr>
            <a:t>百万円増となったものの，流動資産が</a:t>
          </a:r>
          <a:r>
            <a:rPr kumimoji="1" lang="en-US" altLang="ja-JP" sz="1400">
              <a:latin typeface="ＭＳ ゴシック" pitchFamily="49" charset="-128"/>
              <a:ea typeface="ＭＳ ゴシック" pitchFamily="49" charset="-128"/>
            </a:rPr>
            <a:t>358</a:t>
          </a:r>
          <a:r>
            <a:rPr kumimoji="1" lang="ja-JP" altLang="en-US" sz="1400">
              <a:latin typeface="ＭＳ ゴシック" pitchFamily="49" charset="-128"/>
              <a:ea typeface="ＭＳ ゴシック" pitchFamily="49" charset="-128"/>
            </a:rPr>
            <a:t>百万円増となったことから，実質収支が</a:t>
          </a:r>
          <a:r>
            <a:rPr kumimoji="1" lang="en-US" altLang="ja-JP" sz="1400">
              <a:latin typeface="ＭＳ ゴシック" pitchFamily="49" charset="-128"/>
              <a:ea typeface="ＭＳ ゴシック" pitchFamily="49" charset="-128"/>
            </a:rPr>
            <a:t>103</a:t>
          </a:r>
          <a:r>
            <a:rPr kumimoji="1" lang="ja-JP" altLang="en-US" sz="1400">
              <a:latin typeface="ＭＳ ゴシック" pitchFamily="49" charset="-128"/>
              <a:ea typeface="ＭＳ ゴシック" pitchFamily="49" charset="-128"/>
            </a:rPr>
            <a:t>百万円の増となり，標準財政規模比では</a:t>
          </a:r>
          <a:r>
            <a:rPr kumimoji="1" lang="en-US" altLang="ja-JP" sz="1400">
              <a:latin typeface="ＭＳ ゴシック" pitchFamily="49" charset="-128"/>
              <a:ea typeface="ＭＳ ゴシック" pitchFamily="49" charset="-128"/>
            </a:rPr>
            <a:t>0.74</a:t>
          </a:r>
          <a:r>
            <a:rPr kumimoji="1" lang="ja-JP" altLang="en-US" sz="1400">
              <a:latin typeface="ＭＳ ゴシック" pitchFamily="49" charset="-128"/>
              <a:ea typeface="ＭＳ ゴシック" pitchFamily="49" charset="-128"/>
            </a:rPr>
            <a:t>ポイントの増となった。</a:t>
          </a:r>
        </a:p>
        <a:p>
          <a:r>
            <a:rPr kumimoji="1" lang="ja-JP" altLang="en-US" sz="1400">
              <a:latin typeface="ＭＳ ゴシック" pitchFamily="49" charset="-128"/>
              <a:ea typeface="ＭＳ ゴシック" pitchFamily="49" charset="-128"/>
            </a:rPr>
            <a:t>　介護保険特別会計では，国庫支出金として予算額を超えて収入した額が前年度より</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百万円多くなるも，繰入金で</a:t>
          </a:r>
          <a:r>
            <a:rPr kumimoji="1" lang="en-US" altLang="ja-JP" sz="1400">
              <a:latin typeface="ＭＳ ゴシック" pitchFamily="49" charset="-128"/>
              <a:ea typeface="ＭＳ ゴシック" pitchFamily="49" charset="-128"/>
            </a:rPr>
            <a:t>219</a:t>
          </a:r>
          <a:r>
            <a:rPr kumimoji="1" lang="ja-JP" altLang="en-US" sz="1400">
              <a:latin typeface="ＭＳ ゴシック" pitchFamily="49" charset="-128"/>
              <a:ea typeface="ＭＳ ゴシック" pitchFamily="49" charset="-128"/>
            </a:rPr>
            <a:t>百万円少なくなったこと等から，実質収支が</a:t>
          </a:r>
          <a:r>
            <a:rPr kumimoji="1" lang="en-US" altLang="ja-JP" sz="1400">
              <a:latin typeface="ＭＳ ゴシック" pitchFamily="49" charset="-128"/>
              <a:ea typeface="ＭＳ ゴシック" pitchFamily="49" charset="-128"/>
            </a:rPr>
            <a:t>82</a:t>
          </a:r>
          <a:r>
            <a:rPr kumimoji="1" lang="ja-JP" altLang="en-US" sz="1400">
              <a:latin typeface="ＭＳ ゴシック" pitchFamily="49" charset="-128"/>
              <a:ea typeface="ＭＳ ゴシック" pitchFamily="49" charset="-128"/>
            </a:rPr>
            <a:t>百万円減となり，標準財政規模比で</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0.63</a:t>
          </a:r>
          <a:r>
            <a:rPr kumimoji="1" lang="ja-JP" altLang="en-US" sz="1400">
              <a:latin typeface="ＭＳ ゴシック" pitchFamily="49" charset="-128"/>
              <a:ea typeface="ＭＳ ゴシック" pitchFamily="49" charset="-128"/>
            </a:rPr>
            <a:t>ポイントの減となった。</a:t>
          </a:r>
        </a:p>
        <a:p>
          <a:r>
            <a:rPr kumimoji="1" lang="ja-JP" altLang="en-US" sz="1400">
              <a:latin typeface="ＭＳ ゴシック" pitchFamily="49" charset="-128"/>
              <a:ea typeface="ＭＳ ゴシック" pitchFamily="49" charset="-128"/>
            </a:rPr>
            <a:t>　そのほかの会計は，前年度とほぼ同水準となっており，今後も引き続き健全化を図り，一般会計からの繰入金等の抑制に努めていく。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5" zoomScaleNormal="75" workbookViewId="0"/>
  </sheetViews>
  <sheetFormatPr defaultColWidth="0" defaultRowHeight="10.8" zeroHeight="1"/>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31500561</v>
      </c>
      <c r="BO4" s="464"/>
      <c r="BP4" s="464"/>
      <c r="BQ4" s="464"/>
      <c r="BR4" s="464"/>
      <c r="BS4" s="464"/>
      <c r="BT4" s="464"/>
      <c r="BU4" s="465"/>
      <c r="BV4" s="463">
        <v>24982198</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8</v>
      </c>
      <c r="CU4" s="648"/>
      <c r="CV4" s="648"/>
      <c r="CW4" s="648"/>
      <c r="CX4" s="648"/>
      <c r="CY4" s="648"/>
      <c r="CZ4" s="648"/>
      <c r="DA4" s="649"/>
      <c r="DB4" s="647">
        <v>11.5</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30194890</v>
      </c>
      <c r="BO5" s="469"/>
      <c r="BP5" s="469"/>
      <c r="BQ5" s="469"/>
      <c r="BR5" s="469"/>
      <c r="BS5" s="469"/>
      <c r="BT5" s="469"/>
      <c r="BU5" s="470"/>
      <c r="BV5" s="468">
        <v>22773318</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91.4</v>
      </c>
      <c r="CU5" s="439"/>
      <c r="CV5" s="439"/>
      <c r="CW5" s="439"/>
      <c r="CX5" s="439"/>
      <c r="CY5" s="439"/>
      <c r="CZ5" s="439"/>
      <c r="DA5" s="440"/>
      <c r="DB5" s="438">
        <v>93.1</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1305671</v>
      </c>
      <c r="BO6" s="469"/>
      <c r="BP6" s="469"/>
      <c r="BQ6" s="469"/>
      <c r="BR6" s="469"/>
      <c r="BS6" s="469"/>
      <c r="BT6" s="469"/>
      <c r="BU6" s="470"/>
      <c r="BV6" s="468">
        <v>2208880</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95.2</v>
      </c>
      <c r="CU6" s="622"/>
      <c r="CV6" s="622"/>
      <c r="CW6" s="622"/>
      <c r="CX6" s="622"/>
      <c r="CY6" s="622"/>
      <c r="CZ6" s="622"/>
      <c r="DA6" s="623"/>
      <c r="DB6" s="621">
        <v>96.6</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102</v>
      </c>
      <c r="AV7" s="526"/>
      <c r="AW7" s="526"/>
      <c r="AX7" s="526"/>
      <c r="AY7" s="448" t="s">
        <v>106</v>
      </c>
      <c r="AZ7" s="449"/>
      <c r="BA7" s="449"/>
      <c r="BB7" s="449"/>
      <c r="BC7" s="449"/>
      <c r="BD7" s="449"/>
      <c r="BE7" s="449"/>
      <c r="BF7" s="449"/>
      <c r="BG7" s="449"/>
      <c r="BH7" s="449"/>
      <c r="BI7" s="449"/>
      <c r="BJ7" s="449"/>
      <c r="BK7" s="449"/>
      <c r="BL7" s="449"/>
      <c r="BM7" s="450"/>
      <c r="BN7" s="468">
        <v>208009</v>
      </c>
      <c r="BO7" s="469"/>
      <c r="BP7" s="469"/>
      <c r="BQ7" s="469"/>
      <c r="BR7" s="469"/>
      <c r="BS7" s="469"/>
      <c r="BT7" s="469"/>
      <c r="BU7" s="470"/>
      <c r="BV7" s="468">
        <v>676407</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13645127</v>
      </c>
      <c r="CU7" s="469"/>
      <c r="CV7" s="469"/>
      <c r="CW7" s="469"/>
      <c r="CX7" s="469"/>
      <c r="CY7" s="469"/>
      <c r="CZ7" s="469"/>
      <c r="DA7" s="470"/>
      <c r="DB7" s="468">
        <v>13376636</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1097662</v>
      </c>
      <c r="BO8" s="469"/>
      <c r="BP8" s="469"/>
      <c r="BQ8" s="469"/>
      <c r="BR8" s="469"/>
      <c r="BS8" s="469"/>
      <c r="BT8" s="469"/>
      <c r="BU8" s="470"/>
      <c r="BV8" s="468">
        <v>1532473</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0.43</v>
      </c>
      <c r="CU8" s="582"/>
      <c r="CV8" s="582"/>
      <c r="CW8" s="582"/>
      <c r="CX8" s="582"/>
      <c r="CY8" s="582"/>
      <c r="CZ8" s="582"/>
      <c r="DA8" s="583"/>
      <c r="DB8" s="581">
        <v>0.43</v>
      </c>
      <c r="DC8" s="582"/>
      <c r="DD8" s="582"/>
      <c r="DE8" s="582"/>
      <c r="DF8" s="582"/>
      <c r="DG8" s="582"/>
      <c r="DH8" s="582"/>
      <c r="DI8" s="583"/>
      <c r="DJ8" s="186"/>
      <c r="DK8" s="186"/>
      <c r="DL8" s="186"/>
      <c r="DM8" s="186"/>
      <c r="DN8" s="186"/>
      <c r="DO8" s="186"/>
    </row>
    <row r="9" spans="1:119" ht="18.75" customHeight="1" thickBot="1">
      <c r="A9" s="187"/>
      <c r="B9" s="610" t="s">
        <v>112</v>
      </c>
      <c r="C9" s="611"/>
      <c r="D9" s="611"/>
      <c r="E9" s="611"/>
      <c r="F9" s="611"/>
      <c r="G9" s="611"/>
      <c r="H9" s="611"/>
      <c r="I9" s="611"/>
      <c r="J9" s="611"/>
      <c r="K9" s="531"/>
      <c r="L9" s="612" t="s">
        <v>113</v>
      </c>
      <c r="M9" s="613"/>
      <c r="N9" s="613"/>
      <c r="O9" s="613"/>
      <c r="P9" s="613"/>
      <c r="Q9" s="614"/>
      <c r="R9" s="615">
        <v>39267</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-434811</v>
      </c>
      <c r="BO9" s="469"/>
      <c r="BP9" s="469"/>
      <c r="BQ9" s="469"/>
      <c r="BR9" s="469"/>
      <c r="BS9" s="469"/>
      <c r="BT9" s="469"/>
      <c r="BU9" s="470"/>
      <c r="BV9" s="468">
        <v>548860</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14.7</v>
      </c>
      <c r="CU9" s="439"/>
      <c r="CV9" s="439"/>
      <c r="CW9" s="439"/>
      <c r="CX9" s="439"/>
      <c r="CY9" s="439"/>
      <c r="CZ9" s="439"/>
      <c r="DA9" s="440"/>
      <c r="DB9" s="438">
        <v>15.1</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119</v>
      </c>
      <c r="M10" s="442"/>
      <c r="N10" s="442"/>
      <c r="O10" s="442"/>
      <c r="P10" s="442"/>
      <c r="Q10" s="443"/>
      <c r="R10" s="444">
        <v>42587</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742459</v>
      </c>
      <c r="BO10" s="469"/>
      <c r="BP10" s="469"/>
      <c r="BQ10" s="469"/>
      <c r="BR10" s="469"/>
      <c r="BS10" s="469"/>
      <c r="BT10" s="469"/>
      <c r="BU10" s="470"/>
      <c r="BV10" s="468">
        <v>462876</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127</v>
      </c>
      <c r="AV11" s="526"/>
      <c r="AW11" s="526"/>
      <c r="AX11" s="526"/>
      <c r="AY11" s="448" t="s">
        <v>128</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129</v>
      </c>
      <c r="CE11" s="478"/>
      <c r="CF11" s="478"/>
      <c r="CG11" s="478"/>
      <c r="CH11" s="478"/>
      <c r="CI11" s="478"/>
      <c r="CJ11" s="478"/>
      <c r="CK11" s="478"/>
      <c r="CL11" s="478"/>
      <c r="CM11" s="478"/>
      <c r="CN11" s="478"/>
      <c r="CO11" s="478"/>
      <c r="CP11" s="478"/>
      <c r="CQ11" s="478"/>
      <c r="CR11" s="478"/>
      <c r="CS11" s="479"/>
      <c r="CT11" s="581" t="s">
        <v>130</v>
      </c>
      <c r="CU11" s="582"/>
      <c r="CV11" s="582"/>
      <c r="CW11" s="582"/>
      <c r="CX11" s="582"/>
      <c r="CY11" s="582"/>
      <c r="CZ11" s="582"/>
      <c r="DA11" s="583"/>
      <c r="DB11" s="581" t="s">
        <v>130</v>
      </c>
      <c r="DC11" s="582"/>
      <c r="DD11" s="582"/>
      <c r="DE11" s="582"/>
      <c r="DF11" s="582"/>
      <c r="DG11" s="582"/>
      <c r="DH11" s="582"/>
      <c r="DI11" s="583"/>
      <c r="DJ11" s="186"/>
      <c r="DK11" s="186"/>
      <c r="DL11" s="186"/>
      <c r="DM11" s="186"/>
      <c r="DN11" s="186"/>
      <c r="DO11" s="186"/>
    </row>
    <row r="12" spans="1:119" ht="18.75" customHeight="1">
      <c r="A12" s="187"/>
      <c r="B12" s="584" t="s">
        <v>131</v>
      </c>
      <c r="C12" s="585"/>
      <c r="D12" s="585"/>
      <c r="E12" s="585"/>
      <c r="F12" s="585"/>
      <c r="G12" s="585"/>
      <c r="H12" s="585"/>
      <c r="I12" s="585"/>
      <c r="J12" s="585"/>
      <c r="K12" s="586"/>
      <c r="L12" s="593" t="s">
        <v>132</v>
      </c>
      <c r="M12" s="594"/>
      <c r="N12" s="594"/>
      <c r="O12" s="594"/>
      <c r="P12" s="594"/>
      <c r="Q12" s="595"/>
      <c r="R12" s="596">
        <v>40590</v>
      </c>
      <c r="S12" s="597"/>
      <c r="T12" s="597"/>
      <c r="U12" s="597"/>
      <c r="V12" s="598"/>
      <c r="W12" s="599" t="s">
        <v>1</v>
      </c>
      <c r="X12" s="526"/>
      <c r="Y12" s="526"/>
      <c r="Z12" s="526"/>
      <c r="AA12" s="526"/>
      <c r="AB12" s="600"/>
      <c r="AC12" s="601" t="s">
        <v>133</v>
      </c>
      <c r="AD12" s="602"/>
      <c r="AE12" s="602"/>
      <c r="AF12" s="602"/>
      <c r="AG12" s="603"/>
      <c r="AH12" s="601" t="s">
        <v>134</v>
      </c>
      <c r="AI12" s="602"/>
      <c r="AJ12" s="602"/>
      <c r="AK12" s="602"/>
      <c r="AL12" s="604"/>
      <c r="AM12" s="537" t="s">
        <v>135</v>
      </c>
      <c r="AN12" s="442"/>
      <c r="AO12" s="442"/>
      <c r="AP12" s="442"/>
      <c r="AQ12" s="442"/>
      <c r="AR12" s="442"/>
      <c r="AS12" s="442"/>
      <c r="AT12" s="443"/>
      <c r="AU12" s="525" t="s">
        <v>102</v>
      </c>
      <c r="AV12" s="526"/>
      <c r="AW12" s="526"/>
      <c r="AX12" s="526"/>
      <c r="AY12" s="448" t="s">
        <v>136</v>
      </c>
      <c r="AZ12" s="449"/>
      <c r="BA12" s="449"/>
      <c r="BB12" s="449"/>
      <c r="BC12" s="449"/>
      <c r="BD12" s="449"/>
      <c r="BE12" s="449"/>
      <c r="BF12" s="449"/>
      <c r="BG12" s="449"/>
      <c r="BH12" s="449"/>
      <c r="BI12" s="449"/>
      <c r="BJ12" s="449"/>
      <c r="BK12" s="449"/>
      <c r="BL12" s="449"/>
      <c r="BM12" s="450"/>
      <c r="BN12" s="468">
        <v>800000</v>
      </c>
      <c r="BO12" s="469"/>
      <c r="BP12" s="469"/>
      <c r="BQ12" s="469"/>
      <c r="BR12" s="469"/>
      <c r="BS12" s="469"/>
      <c r="BT12" s="469"/>
      <c r="BU12" s="470"/>
      <c r="BV12" s="468">
        <v>1800000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139</v>
      </c>
      <c r="N13" s="569"/>
      <c r="O13" s="569"/>
      <c r="P13" s="569"/>
      <c r="Q13" s="570"/>
      <c r="R13" s="571">
        <v>40275</v>
      </c>
      <c r="S13" s="572"/>
      <c r="T13" s="572"/>
      <c r="U13" s="572"/>
      <c r="V13" s="573"/>
      <c r="W13" s="559" t="s">
        <v>140</v>
      </c>
      <c r="X13" s="481"/>
      <c r="Y13" s="481"/>
      <c r="Z13" s="481"/>
      <c r="AA13" s="481"/>
      <c r="AB13" s="482"/>
      <c r="AC13" s="444">
        <v>2035</v>
      </c>
      <c r="AD13" s="445"/>
      <c r="AE13" s="445"/>
      <c r="AF13" s="445"/>
      <c r="AG13" s="446"/>
      <c r="AH13" s="444">
        <v>2399</v>
      </c>
      <c r="AI13" s="445"/>
      <c r="AJ13" s="445"/>
      <c r="AK13" s="445"/>
      <c r="AL13" s="447"/>
      <c r="AM13" s="537" t="s">
        <v>141</v>
      </c>
      <c r="AN13" s="442"/>
      <c r="AO13" s="442"/>
      <c r="AP13" s="442"/>
      <c r="AQ13" s="442"/>
      <c r="AR13" s="442"/>
      <c r="AS13" s="442"/>
      <c r="AT13" s="443"/>
      <c r="AU13" s="525" t="s">
        <v>127</v>
      </c>
      <c r="AV13" s="526"/>
      <c r="AW13" s="526"/>
      <c r="AX13" s="526"/>
      <c r="AY13" s="448" t="s">
        <v>142</v>
      </c>
      <c r="AZ13" s="449"/>
      <c r="BA13" s="449"/>
      <c r="BB13" s="449"/>
      <c r="BC13" s="449"/>
      <c r="BD13" s="449"/>
      <c r="BE13" s="449"/>
      <c r="BF13" s="449"/>
      <c r="BG13" s="449"/>
      <c r="BH13" s="449"/>
      <c r="BI13" s="449"/>
      <c r="BJ13" s="449"/>
      <c r="BK13" s="449"/>
      <c r="BL13" s="449"/>
      <c r="BM13" s="450"/>
      <c r="BN13" s="468">
        <v>-492352</v>
      </c>
      <c r="BO13" s="469"/>
      <c r="BP13" s="469"/>
      <c r="BQ13" s="469"/>
      <c r="BR13" s="469"/>
      <c r="BS13" s="469"/>
      <c r="BT13" s="469"/>
      <c r="BU13" s="470"/>
      <c r="BV13" s="468">
        <v>-788264</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8.9</v>
      </c>
      <c r="CU13" s="439"/>
      <c r="CV13" s="439"/>
      <c r="CW13" s="439"/>
      <c r="CX13" s="439"/>
      <c r="CY13" s="439"/>
      <c r="CZ13" s="439"/>
      <c r="DA13" s="440"/>
      <c r="DB13" s="438">
        <v>8.6</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144</v>
      </c>
      <c r="M14" s="605"/>
      <c r="N14" s="605"/>
      <c r="O14" s="605"/>
      <c r="P14" s="605"/>
      <c r="Q14" s="606"/>
      <c r="R14" s="571">
        <v>41385</v>
      </c>
      <c r="S14" s="572"/>
      <c r="T14" s="572"/>
      <c r="U14" s="572"/>
      <c r="V14" s="573"/>
      <c r="W14" s="574"/>
      <c r="X14" s="484"/>
      <c r="Y14" s="484"/>
      <c r="Z14" s="484"/>
      <c r="AA14" s="484"/>
      <c r="AB14" s="485"/>
      <c r="AC14" s="564">
        <v>10.1</v>
      </c>
      <c r="AD14" s="565"/>
      <c r="AE14" s="565"/>
      <c r="AF14" s="565"/>
      <c r="AG14" s="566"/>
      <c r="AH14" s="564">
        <v>11.2</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v>24.9</v>
      </c>
      <c r="CU14" s="576"/>
      <c r="CV14" s="576"/>
      <c r="CW14" s="576"/>
      <c r="CX14" s="576"/>
      <c r="CY14" s="576"/>
      <c r="CZ14" s="576"/>
      <c r="DA14" s="577"/>
      <c r="DB14" s="575">
        <v>25.8</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146</v>
      </c>
      <c r="N15" s="569"/>
      <c r="O15" s="569"/>
      <c r="P15" s="569"/>
      <c r="Q15" s="570"/>
      <c r="R15" s="571">
        <v>41069</v>
      </c>
      <c r="S15" s="572"/>
      <c r="T15" s="572"/>
      <c r="U15" s="572"/>
      <c r="V15" s="573"/>
      <c r="W15" s="559" t="s">
        <v>147</v>
      </c>
      <c r="X15" s="481"/>
      <c r="Y15" s="481"/>
      <c r="Z15" s="481"/>
      <c r="AA15" s="481"/>
      <c r="AB15" s="482"/>
      <c r="AC15" s="444">
        <v>6314</v>
      </c>
      <c r="AD15" s="445"/>
      <c r="AE15" s="445"/>
      <c r="AF15" s="445"/>
      <c r="AG15" s="446"/>
      <c r="AH15" s="444">
        <v>6639</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5101554</v>
      </c>
      <c r="BO15" s="464"/>
      <c r="BP15" s="464"/>
      <c r="BQ15" s="464"/>
      <c r="BR15" s="464"/>
      <c r="BS15" s="464"/>
      <c r="BT15" s="464"/>
      <c r="BU15" s="465"/>
      <c r="BV15" s="463">
        <v>4858770</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31.4</v>
      </c>
      <c r="AD16" s="565"/>
      <c r="AE16" s="565"/>
      <c r="AF16" s="565"/>
      <c r="AG16" s="566"/>
      <c r="AH16" s="564">
        <v>31.1</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11808233</v>
      </c>
      <c r="BO16" s="469"/>
      <c r="BP16" s="469"/>
      <c r="BQ16" s="469"/>
      <c r="BR16" s="469"/>
      <c r="BS16" s="469"/>
      <c r="BT16" s="469"/>
      <c r="BU16" s="470"/>
      <c r="BV16" s="468">
        <v>11408293</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153</v>
      </c>
      <c r="N17" s="554"/>
      <c r="O17" s="554"/>
      <c r="P17" s="554"/>
      <c r="Q17" s="555"/>
      <c r="R17" s="556" t="s">
        <v>151</v>
      </c>
      <c r="S17" s="557"/>
      <c r="T17" s="557"/>
      <c r="U17" s="557"/>
      <c r="V17" s="558"/>
      <c r="W17" s="559" t="s">
        <v>154</v>
      </c>
      <c r="X17" s="481"/>
      <c r="Y17" s="481"/>
      <c r="Z17" s="481"/>
      <c r="AA17" s="481"/>
      <c r="AB17" s="482"/>
      <c r="AC17" s="444">
        <v>11778</v>
      </c>
      <c r="AD17" s="445"/>
      <c r="AE17" s="445"/>
      <c r="AF17" s="445"/>
      <c r="AG17" s="446"/>
      <c r="AH17" s="444">
        <v>12329</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6393489</v>
      </c>
      <c r="BO17" s="469"/>
      <c r="BP17" s="469"/>
      <c r="BQ17" s="469"/>
      <c r="BR17" s="469"/>
      <c r="BS17" s="469"/>
      <c r="BT17" s="469"/>
      <c r="BU17" s="470"/>
      <c r="BV17" s="468">
        <v>6143158</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156</v>
      </c>
      <c r="C18" s="531"/>
      <c r="D18" s="531"/>
      <c r="E18" s="532"/>
      <c r="F18" s="532"/>
      <c r="G18" s="532"/>
      <c r="H18" s="532"/>
      <c r="I18" s="532"/>
      <c r="J18" s="532"/>
      <c r="K18" s="532"/>
      <c r="L18" s="533">
        <v>348.45</v>
      </c>
      <c r="M18" s="533"/>
      <c r="N18" s="533"/>
      <c r="O18" s="533"/>
      <c r="P18" s="533"/>
      <c r="Q18" s="533"/>
      <c r="R18" s="534"/>
      <c r="S18" s="534"/>
      <c r="T18" s="534"/>
      <c r="U18" s="534"/>
      <c r="V18" s="535"/>
      <c r="W18" s="549"/>
      <c r="X18" s="550"/>
      <c r="Y18" s="550"/>
      <c r="Z18" s="550"/>
      <c r="AA18" s="550"/>
      <c r="AB18" s="560"/>
      <c r="AC18" s="432">
        <v>58.5</v>
      </c>
      <c r="AD18" s="433"/>
      <c r="AE18" s="433"/>
      <c r="AF18" s="433"/>
      <c r="AG18" s="536"/>
      <c r="AH18" s="432">
        <v>57.7</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12434181</v>
      </c>
      <c r="BO18" s="469"/>
      <c r="BP18" s="469"/>
      <c r="BQ18" s="469"/>
      <c r="BR18" s="469"/>
      <c r="BS18" s="469"/>
      <c r="BT18" s="469"/>
      <c r="BU18" s="470"/>
      <c r="BV18" s="468">
        <v>12531221</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158</v>
      </c>
      <c r="C19" s="531"/>
      <c r="D19" s="531"/>
      <c r="E19" s="532"/>
      <c r="F19" s="532"/>
      <c r="G19" s="532"/>
      <c r="H19" s="532"/>
      <c r="I19" s="532"/>
      <c r="J19" s="532"/>
      <c r="K19" s="532"/>
      <c r="L19" s="538">
        <v>113</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18485638</v>
      </c>
      <c r="BO19" s="469"/>
      <c r="BP19" s="469"/>
      <c r="BQ19" s="469"/>
      <c r="BR19" s="469"/>
      <c r="BS19" s="469"/>
      <c r="BT19" s="469"/>
      <c r="BU19" s="470"/>
      <c r="BV19" s="468">
        <v>18171086</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160</v>
      </c>
      <c r="C20" s="531"/>
      <c r="D20" s="531"/>
      <c r="E20" s="532"/>
      <c r="F20" s="532"/>
      <c r="G20" s="532"/>
      <c r="H20" s="532"/>
      <c r="I20" s="532"/>
      <c r="J20" s="532"/>
      <c r="K20" s="532"/>
      <c r="L20" s="538">
        <v>15643</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24844976</v>
      </c>
      <c r="BO23" s="469"/>
      <c r="BP23" s="469"/>
      <c r="BQ23" s="469"/>
      <c r="BR23" s="469"/>
      <c r="BS23" s="469"/>
      <c r="BT23" s="469"/>
      <c r="BU23" s="470"/>
      <c r="BV23" s="468">
        <v>24386756</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169</v>
      </c>
      <c r="F24" s="442"/>
      <c r="G24" s="442"/>
      <c r="H24" s="442"/>
      <c r="I24" s="442"/>
      <c r="J24" s="442"/>
      <c r="K24" s="443"/>
      <c r="L24" s="444">
        <v>1</v>
      </c>
      <c r="M24" s="445"/>
      <c r="N24" s="445"/>
      <c r="O24" s="445"/>
      <c r="P24" s="446"/>
      <c r="Q24" s="444">
        <v>8200</v>
      </c>
      <c r="R24" s="445"/>
      <c r="S24" s="445"/>
      <c r="T24" s="445"/>
      <c r="U24" s="445"/>
      <c r="V24" s="446"/>
      <c r="W24" s="510"/>
      <c r="X24" s="501"/>
      <c r="Y24" s="502"/>
      <c r="Z24" s="441" t="s">
        <v>170</v>
      </c>
      <c r="AA24" s="442"/>
      <c r="AB24" s="442"/>
      <c r="AC24" s="442"/>
      <c r="AD24" s="442"/>
      <c r="AE24" s="442"/>
      <c r="AF24" s="442"/>
      <c r="AG24" s="443"/>
      <c r="AH24" s="444">
        <v>435</v>
      </c>
      <c r="AI24" s="445"/>
      <c r="AJ24" s="445"/>
      <c r="AK24" s="445"/>
      <c r="AL24" s="446"/>
      <c r="AM24" s="444">
        <v>1322400</v>
      </c>
      <c r="AN24" s="445"/>
      <c r="AO24" s="445"/>
      <c r="AP24" s="445"/>
      <c r="AQ24" s="445"/>
      <c r="AR24" s="446"/>
      <c r="AS24" s="444">
        <v>3040</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17463806</v>
      </c>
      <c r="BO24" s="469"/>
      <c r="BP24" s="469"/>
      <c r="BQ24" s="469"/>
      <c r="BR24" s="469"/>
      <c r="BS24" s="469"/>
      <c r="BT24" s="469"/>
      <c r="BU24" s="470"/>
      <c r="BV24" s="468">
        <v>17586847</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172</v>
      </c>
      <c r="F25" s="442"/>
      <c r="G25" s="442"/>
      <c r="H25" s="442"/>
      <c r="I25" s="442"/>
      <c r="J25" s="442"/>
      <c r="K25" s="443"/>
      <c r="L25" s="444">
        <v>1</v>
      </c>
      <c r="M25" s="445"/>
      <c r="N25" s="445"/>
      <c r="O25" s="445"/>
      <c r="P25" s="446"/>
      <c r="Q25" s="444">
        <v>6430</v>
      </c>
      <c r="R25" s="445"/>
      <c r="S25" s="445"/>
      <c r="T25" s="445"/>
      <c r="U25" s="445"/>
      <c r="V25" s="446"/>
      <c r="W25" s="510"/>
      <c r="X25" s="501"/>
      <c r="Y25" s="502"/>
      <c r="Z25" s="441" t="s">
        <v>173</v>
      </c>
      <c r="AA25" s="442"/>
      <c r="AB25" s="442"/>
      <c r="AC25" s="442"/>
      <c r="AD25" s="442"/>
      <c r="AE25" s="442"/>
      <c r="AF25" s="442"/>
      <c r="AG25" s="443"/>
      <c r="AH25" s="444">
        <v>80</v>
      </c>
      <c r="AI25" s="445"/>
      <c r="AJ25" s="445"/>
      <c r="AK25" s="445"/>
      <c r="AL25" s="446"/>
      <c r="AM25" s="444">
        <v>241440</v>
      </c>
      <c r="AN25" s="445"/>
      <c r="AO25" s="445"/>
      <c r="AP25" s="445"/>
      <c r="AQ25" s="445"/>
      <c r="AR25" s="446"/>
      <c r="AS25" s="444">
        <v>3018</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3608472</v>
      </c>
      <c r="BO25" s="464"/>
      <c r="BP25" s="464"/>
      <c r="BQ25" s="464"/>
      <c r="BR25" s="464"/>
      <c r="BS25" s="464"/>
      <c r="BT25" s="464"/>
      <c r="BU25" s="465"/>
      <c r="BV25" s="463">
        <v>2278438</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175</v>
      </c>
      <c r="F26" s="442"/>
      <c r="G26" s="442"/>
      <c r="H26" s="442"/>
      <c r="I26" s="442"/>
      <c r="J26" s="442"/>
      <c r="K26" s="443"/>
      <c r="L26" s="444">
        <v>1</v>
      </c>
      <c r="M26" s="445"/>
      <c r="N26" s="445"/>
      <c r="O26" s="445"/>
      <c r="P26" s="446"/>
      <c r="Q26" s="444">
        <v>6000</v>
      </c>
      <c r="R26" s="445"/>
      <c r="S26" s="445"/>
      <c r="T26" s="445"/>
      <c r="U26" s="445"/>
      <c r="V26" s="446"/>
      <c r="W26" s="510"/>
      <c r="X26" s="501"/>
      <c r="Y26" s="502"/>
      <c r="Z26" s="441" t="s">
        <v>176</v>
      </c>
      <c r="AA26" s="523"/>
      <c r="AB26" s="523"/>
      <c r="AC26" s="523"/>
      <c r="AD26" s="523"/>
      <c r="AE26" s="523"/>
      <c r="AF26" s="523"/>
      <c r="AG26" s="524"/>
      <c r="AH26" s="444">
        <v>8</v>
      </c>
      <c r="AI26" s="445"/>
      <c r="AJ26" s="445"/>
      <c r="AK26" s="445"/>
      <c r="AL26" s="446"/>
      <c r="AM26" s="444">
        <v>25568</v>
      </c>
      <c r="AN26" s="445"/>
      <c r="AO26" s="445"/>
      <c r="AP26" s="445"/>
      <c r="AQ26" s="445"/>
      <c r="AR26" s="446"/>
      <c r="AS26" s="444">
        <v>3196</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t="s">
        <v>138</v>
      </c>
      <c r="BO26" s="469"/>
      <c r="BP26" s="469"/>
      <c r="BQ26" s="469"/>
      <c r="BR26" s="469"/>
      <c r="BS26" s="469"/>
      <c r="BT26" s="469"/>
      <c r="BU26" s="470"/>
      <c r="BV26" s="468" t="s">
        <v>178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179</v>
      </c>
      <c r="F27" s="442"/>
      <c r="G27" s="442"/>
      <c r="H27" s="442"/>
      <c r="I27" s="442"/>
      <c r="J27" s="442"/>
      <c r="K27" s="443"/>
      <c r="L27" s="444">
        <v>1</v>
      </c>
      <c r="M27" s="445"/>
      <c r="N27" s="445"/>
      <c r="O27" s="445"/>
      <c r="P27" s="446"/>
      <c r="Q27" s="444">
        <v>4100</v>
      </c>
      <c r="R27" s="445"/>
      <c r="S27" s="445"/>
      <c r="T27" s="445"/>
      <c r="U27" s="445"/>
      <c r="V27" s="446"/>
      <c r="W27" s="510"/>
      <c r="X27" s="501"/>
      <c r="Y27" s="502"/>
      <c r="Z27" s="441" t="s">
        <v>180</v>
      </c>
      <c r="AA27" s="442"/>
      <c r="AB27" s="442"/>
      <c r="AC27" s="442"/>
      <c r="AD27" s="442"/>
      <c r="AE27" s="442"/>
      <c r="AF27" s="442"/>
      <c r="AG27" s="443"/>
      <c r="AH27" s="444">
        <v>10</v>
      </c>
      <c r="AI27" s="445"/>
      <c r="AJ27" s="445"/>
      <c r="AK27" s="445"/>
      <c r="AL27" s="446"/>
      <c r="AM27" s="444">
        <v>29520</v>
      </c>
      <c r="AN27" s="445"/>
      <c r="AO27" s="445"/>
      <c r="AP27" s="445"/>
      <c r="AQ27" s="445"/>
      <c r="AR27" s="446"/>
      <c r="AS27" s="444">
        <v>2952</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v>702183</v>
      </c>
      <c r="BO27" s="472"/>
      <c r="BP27" s="472"/>
      <c r="BQ27" s="472"/>
      <c r="BR27" s="472"/>
      <c r="BS27" s="472"/>
      <c r="BT27" s="472"/>
      <c r="BU27" s="473"/>
      <c r="BV27" s="471">
        <v>702095</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182</v>
      </c>
      <c r="F28" s="442"/>
      <c r="G28" s="442"/>
      <c r="H28" s="442"/>
      <c r="I28" s="442"/>
      <c r="J28" s="442"/>
      <c r="K28" s="443"/>
      <c r="L28" s="444">
        <v>1</v>
      </c>
      <c r="M28" s="445"/>
      <c r="N28" s="445"/>
      <c r="O28" s="445"/>
      <c r="P28" s="446"/>
      <c r="Q28" s="444">
        <v>3700</v>
      </c>
      <c r="R28" s="445"/>
      <c r="S28" s="445"/>
      <c r="T28" s="445"/>
      <c r="U28" s="445"/>
      <c r="V28" s="446"/>
      <c r="W28" s="510"/>
      <c r="X28" s="501"/>
      <c r="Y28" s="502"/>
      <c r="Z28" s="441" t="s">
        <v>183</v>
      </c>
      <c r="AA28" s="442"/>
      <c r="AB28" s="442"/>
      <c r="AC28" s="442"/>
      <c r="AD28" s="442"/>
      <c r="AE28" s="442"/>
      <c r="AF28" s="442"/>
      <c r="AG28" s="443"/>
      <c r="AH28" s="444" t="s">
        <v>178</v>
      </c>
      <c r="AI28" s="445"/>
      <c r="AJ28" s="445"/>
      <c r="AK28" s="445"/>
      <c r="AL28" s="446"/>
      <c r="AM28" s="444" t="s">
        <v>178</v>
      </c>
      <c r="AN28" s="445"/>
      <c r="AO28" s="445"/>
      <c r="AP28" s="445"/>
      <c r="AQ28" s="445"/>
      <c r="AR28" s="446"/>
      <c r="AS28" s="444" t="s">
        <v>138</v>
      </c>
      <c r="AT28" s="445"/>
      <c r="AU28" s="445"/>
      <c r="AV28" s="445"/>
      <c r="AW28" s="445"/>
      <c r="AX28" s="447"/>
      <c r="AY28" s="451" t="s">
        <v>184</v>
      </c>
      <c r="AZ28" s="452"/>
      <c r="BA28" s="452"/>
      <c r="BB28" s="453"/>
      <c r="BC28" s="460" t="s">
        <v>48</v>
      </c>
      <c r="BD28" s="461"/>
      <c r="BE28" s="461"/>
      <c r="BF28" s="461"/>
      <c r="BG28" s="461"/>
      <c r="BH28" s="461"/>
      <c r="BI28" s="461"/>
      <c r="BJ28" s="461"/>
      <c r="BK28" s="461"/>
      <c r="BL28" s="461"/>
      <c r="BM28" s="462"/>
      <c r="BN28" s="463">
        <v>4193013</v>
      </c>
      <c r="BO28" s="464"/>
      <c r="BP28" s="464"/>
      <c r="BQ28" s="464"/>
      <c r="BR28" s="464"/>
      <c r="BS28" s="464"/>
      <c r="BT28" s="464"/>
      <c r="BU28" s="465"/>
      <c r="BV28" s="463">
        <v>4250554</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185</v>
      </c>
      <c r="F29" s="442"/>
      <c r="G29" s="442"/>
      <c r="H29" s="442"/>
      <c r="I29" s="442"/>
      <c r="J29" s="442"/>
      <c r="K29" s="443"/>
      <c r="L29" s="444">
        <v>16</v>
      </c>
      <c r="M29" s="445"/>
      <c r="N29" s="445"/>
      <c r="O29" s="445"/>
      <c r="P29" s="446"/>
      <c r="Q29" s="444">
        <v>3500</v>
      </c>
      <c r="R29" s="445"/>
      <c r="S29" s="445"/>
      <c r="T29" s="445"/>
      <c r="U29" s="445"/>
      <c r="V29" s="446"/>
      <c r="W29" s="511"/>
      <c r="X29" s="512"/>
      <c r="Y29" s="513"/>
      <c r="Z29" s="441" t="s">
        <v>186</v>
      </c>
      <c r="AA29" s="442"/>
      <c r="AB29" s="442"/>
      <c r="AC29" s="442"/>
      <c r="AD29" s="442"/>
      <c r="AE29" s="442"/>
      <c r="AF29" s="442"/>
      <c r="AG29" s="443"/>
      <c r="AH29" s="444">
        <v>445</v>
      </c>
      <c r="AI29" s="445"/>
      <c r="AJ29" s="445"/>
      <c r="AK29" s="445"/>
      <c r="AL29" s="446"/>
      <c r="AM29" s="444">
        <v>1351920</v>
      </c>
      <c r="AN29" s="445"/>
      <c r="AO29" s="445"/>
      <c r="AP29" s="445"/>
      <c r="AQ29" s="445"/>
      <c r="AR29" s="446"/>
      <c r="AS29" s="444">
        <v>3038</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1537172</v>
      </c>
      <c r="BO29" s="469"/>
      <c r="BP29" s="469"/>
      <c r="BQ29" s="469"/>
      <c r="BR29" s="469"/>
      <c r="BS29" s="469"/>
      <c r="BT29" s="469"/>
      <c r="BU29" s="470"/>
      <c r="BV29" s="468">
        <v>1527723</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98.1</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3317667</v>
      </c>
      <c r="BO30" s="472"/>
      <c r="BP30" s="472"/>
      <c r="BQ30" s="472"/>
      <c r="BR30" s="472"/>
      <c r="BS30" s="472"/>
      <c r="BT30" s="472"/>
      <c r="BU30" s="473"/>
      <c r="BV30" s="471">
        <v>3357747</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195</v>
      </c>
      <c r="V33" s="431"/>
      <c r="W33" s="430" t="s">
        <v>197</v>
      </c>
      <c r="X33" s="430"/>
      <c r="Y33" s="430"/>
      <c r="Z33" s="430"/>
      <c r="AA33" s="430"/>
      <c r="AB33" s="430"/>
      <c r="AC33" s="430"/>
      <c r="AD33" s="430"/>
      <c r="AE33" s="430"/>
      <c r="AF33" s="430"/>
      <c r="AG33" s="430"/>
      <c r="AH33" s="430"/>
      <c r="AI33" s="430"/>
      <c r="AJ33" s="430"/>
      <c r="AK33" s="430"/>
      <c r="AL33" s="216"/>
      <c r="AM33" s="431" t="s">
        <v>195</v>
      </c>
      <c r="AN33" s="431"/>
      <c r="AO33" s="430" t="s">
        <v>197</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195</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5</v>
      </c>
      <c r="V34" s="427"/>
      <c r="W34" s="426" t="str">
        <f>IF('各会計、関係団体の財政状況及び健全化判断比率'!B28="","",'各会計、関係団体の財政状況及び健全化判断比率'!B28)</f>
        <v>国民健康保険特別会計（事業勘定）</v>
      </c>
      <c r="X34" s="426"/>
      <c r="Y34" s="426"/>
      <c r="Z34" s="426"/>
      <c r="AA34" s="426"/>
      <c r="AB34" s="426"/>
      <c r="AC34" s="426"/>
      <c r="AD34" s="426"/>
      <c r="AE34" s="426"/>
      <c r="AF34" s="426"/>
      <c r="AG34" s="426"/>
      <c r="AH34" s="426"/>
      <c r="AI34" s="426"/>
      <c r="AJ34" s="426"/>
      <c r="AK34" s="426"/>
      <c r="AL34" s="214"/>
      <c r="AM34" s="427">
        <f>IF(AO34="","",MAX(C34:D43,U34:V43)+1)</f>
        <v>9</v>
      </c>
      <c r="AN34" s="427"/>
      <c r="AO34" s="426" t="str">
        <f>IF('各会計、関係団体の財政状況及び健全化判断比率'!B32="","",'各会計、関係団体の財政状況及び健全化判断比率'!B32)</f>
        <v>上水道事業会計</v>
      </c>
      <c r="AP34" s="426"/>
      <c r="AQ34" s="426"/>
      <c r="AR34" s="426"/>
      <c r="AS34" s="426"/>
      <c r="AT34" s="426"/>
      <c r="AU34" s="426"/>
      <c r="AV34" s="426"/>
      <c r="AW34" s="426"/>
      <c r="AX34" s="426"/>
      <c r="AY34" s="426"/>
      <c r="AZ34" s="426"/>
      <c r="BA34" s="426"/>
      <c r="BB34" s="426"/>
      <c r="BC34" s="426"/>
      <c r="BD34" s="214"/>
      <c r="BE34" s="427">
        <f>IF(BG34="","",MAX(C34:D43,U34:V43,AM34:AN43)+1)</f>
        <v>11</v>
      </c>
      <c r="BF34" s="427"/>
      <c r="BG34" s="426" t="str">
        <f>IF('各会計、関係団体の財政状況及び健全化判断比率'!B34="","",'各会計、関係団体の財政状況及び健全化判断比率'!B34)</f>
        <v>戸別浄化槽整備事業特別会計</v>
      </c>
      <c r="BH34" s="426"/>
      <c r="BI34" s="426"/>
      <c r="BJ34" s="426"/>
      <c r="BK34" s="426"/>
      <c r="BL34" s="426"/>
      <c r="BM34" s="426"/>
      <c r="BN34" s="426"/>
      <c r="BO34" s="426"/>
      <c r="BP34" s="426"/>
      <c r="BQ34" s="426"/>
      <c r="BR34" s="426"/>
      <c r="BS34" s="426"/>
      <c r="BT34" s="426"/>
      <c r="BU34" s="426"/>
      <c r="BV34" s="214"/>
      <c r="BW34" s="427">
        <f>IF(BY34="","",MAX(C34:D43,U34:V43,AM34:AN43,BE34:BF43)+1)</f>
        <v>13</v>
      </c>
      <c r="BX34" s="427"/>
      <c r="BY34" s="426" t="str">
        <f>IF('各会計、関係団体の財政状況及び健全化判断比率'!B68="","",'各会計、関係団体の財政状況及び健全化判断比率'!B68)</f>
        <v>茨城県市町村総合事務組合（一般会計）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20</v>
      </c>
      <c r="CP34" s="427"/>
      <c r="CQ34" s="426" t="str">
        <f>IF('各会計、関係団体の財政状況及び健全化判断比率'!BS7="","",'各会計、関係団体の財政状況及び健全化判断比率'!BS7)</f>
        <v>常陸大宮市農業公社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公営墓地特別会計</v>
      </c>
      <c r="F35" s="426"/>
      <c r="G35" s="426"/>
      <c r="H35" s="426"/>
      <c r="I35" s="426"/>
      <c r="J35" s="426"/>
      <c r="K35" s="426"/>
      <c r="L35" s="426"/>
      <c r="M35" s="426"/>
      <c r="N35" s="426"/>
      <c r="O35" s="426"/>
      <c r="P35" s="426"/>
      <c r="Q35" s="426"/>
      <c r="R35" s="426"/>
      <c r="S35" s="426"/>
      <c r="T35" s="214"/>
      <c r="U35" s="427">
        <f>IF(W35="","",U34+1)</f>
        <v>6</v>
      </c>
      <c r="V35" s="427"/>
      <c r="W35" s="426" t="str">
        <f>IF('各会計、関係団体の財政状況及び健全化判断比率'!B29="","",'各会計、関係団体の財政状況及び健全化判断比率'!B29)</f>
        <v>国民健康保険特別会計（診療施設勘定）</v>
      </c>
      <c r="X35" s="426"/>
      <c r="Y35" s="426"/>
      <c r="Z35" s="426"/>
      <c r="AA35" s="426"/>
      <c r="AB35" s="426"/>
      <c r="AC35" s="426"/>
      <c r="AD35" s="426"/>
      <c r="AE35" s="426"/>
      <c r="AF35" s="426"/>
      <c r="AG35" s="426"/>
      <c r="AH35" s="426"/>
      <c r="AI35" s="426"/>
      <c r="AJ35" s="426"/>
      <c r="AK35" s="426"/>
      <c r="AL35" s="214"/>
      <c r="AM35" s="427">
        <f t="shared" ref="AM35:AM43" si="0">IF(AO35="","",AM34+1)</f>
        <v>10</v>
      </c>
      <c r="AN35" s="427"/>
      <c r="AO35" s="426" t="str">
        <f>IF('各会計、関係団体の財政状況及び健全化判断比率'!B33="","",'各会計、関係団体の財政状況及び健全化判断比率'!B33)</f>
        <v>下水道事業会計</v>
      </c>
      <c r="AP35" s="426"/>
      <c r="AQ35" s="426"/>
      <c r="AR35" s="426"/>
      <c r="AS35" s="426"/>
      <c r="AT35" s="426"/>
      <c r="AU35" s="426"/>
      <c r="AV35" s="426"/>
      <c r="AW35" s="426"/>
      <c r="AX35" s="426"/>
      <c r="AY35" s="426"/>
      <c r="AZ35" s="426"/>
      <c r="BA35" s="426"/>
      <c r="BB35" s="426"/>
      <c r="BC35" s="426"/>
      <c r="BD35" s="214"/>
      <c r="BE35" s="427">
        <f t="shared" ref="BE35:BE43" si="1">IF(BG35="","",BE34+1)</f>
        <v>12</v>
      </c>
      <c r="BF35" s="427"/>
      <c r="BG35" s="426" t="str">
        <f>IF('各会計、関係団体の財政状況及び健全化判断比率'!B35="","",'各会計、関係団体の財政状況及び健全化判断比率'!B35)</f>
        <v>宅地造成事業特別会計</v>
      </c>
      <c r="BH35" s="426"/>
      <c r="BI35" s="426"/>
      <c r="BJ35" s="426"/>
      <c r="BK35" s="426"/>
      <c r="BL35" s="426"/>
      <c r="BM35" s="426"/>
      <c r="BN35" s="426"/>
      <c r="BO35" s="426"/>
      <c r="BP35" s="426"/>
      <c r="BQ35" s="426"/>
      <c r="BR35" s="426"/>
      <c r="BS35" s="426"/>
      <c r="BT35" s="426"/>
      <c r="BU35" s="426"/>
      <c r="BV35" s="214"/>
      <c r="BW35" s="427">
        <f t="shared" ref="BW35:BW43" si="2">IF(BY35="","",BW34+1)</f>
        <v>14</v>
      </c>
      <c r="BX35" s="427"/>
      <c r="BY35" s="426" t="str">
        <f>IF('各会計、関係団体の財政状況及び健全化判断比率'!B69="","",'各会計、関係団体の財政状況及び健全化判断比率'!B69)</f>
        <v>茨城県市町村総合事務組合（県民交通災害共済事業特別会計）</v>
      </c>
      <c r="BZ35" s="426"/>
      <c r="CA35" s="426"/>
      <c r="CB35" s="426"/>
      <c r="CC35" s="426"/>
      <c r="CD35" s="426"/>
      <c r="CE35" s="426"/>
      <c r="CF35" s="426"/>
      <c r="CG35" s="426"/>
      <c r="CH35" s="426"/>
      <c r="CI35" s="426"/>
      <c r="CJ35" s="426"/>
      <c r="CK35" s="426"/>
      <c r="CL35" s="426"/>
      <c r="CM35" s="426"/>
      <c r="CN35" s="214"/>
      <c r="CO35" s="427">
        <f t="shared" ref="CO35:CO43" si="3">IF(CQ35="","",CO34+1)</f>
        <v>21</v>
      </c>
      <c r="CP35" s="427"/>
      <c r="CQ35" s="426" t="str">
        <f>IF('各会計、関係団体の財政状況及び健全化判断比率'!BS8="","",'各会計、関係団体の財政状況及び健全化判断比率'!BS8)</f>
        <v>常陸大宮街づくり</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f>IF(E36="","",C35+1)</f>
        <v>3</v>
      </c>
      <c r="D36" s="427"/>
      <c r="E36" s="426" t="str">
        <f>IF('各会計、関係団体の財政状況及び健全化判断比率'!B9="","",'各会計、関係団体の財政状況及び健全化判断比率'!B9)</f>
        <v>那珂地方公平委員会特別会計</v>
      </c>
      <c r="F36" s="426"/>
      <c r="G36" s="426"/>
      <c r="H36" s="426"/>
      <c r="I36" s="426"/>
      <c r="J36" s="426"/>
      <c r="K36" s="426"/>
      <c r="L36" s="426"/>
      <c r="M36" s="426"/>
      <c r="N36" s="426"/>
      <c r="O36" s="426"/>
      <c r="P36" s="426"/>
      <c r="Q36" s="426"/>
      <c r="R36" s="426"/>
      <c r="S36" s="426"/>
      <c r="T36" s="214"/>
      <c r="U36" s="427">
        <f t="shared" ref="U36:U43" si="4">IF(W36="","",U35+1)</f>
        <v>7</v>
      </c>
      <c r="V36" s="427"/>
      <c r="W36" s="426" t="str">
        <f>IF('各会計、関係団体の財政状況及び健全化判断比率'!B30="","",'各会計、関係団体の財政状況及び健全化判断比率'!B30)</f>
        <v>介護保険特別会計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15</v>
      </c>
      <c r="BX36" s="427"/>
      <c r="BY36" s="426" t="str">
        <f>IF('各会計、関係団体の財政状況及び健全化判断比率'!B70="","",'各会計、関係団体の財政状況及び健全化判断比率'!B70)</f>
        <v>茨城租税債権管理機構</v>
      </c>
      <c r="BZ36" s="426"/>
      <c r="CA36" s="426"/>
      <c r="CB36" s="426"/>
      <c r="CC36" s="426"/>
      <c r="CD36" s="426"/>
      <c r="CE36" s="426"/>
      <c r="CF36" s="426"/>
      <c r="CG36" s="426"/>
      <c r="CH36" s="426"/>
      <c r="CI36" s="426"/>
      <c r="CJ36" s="426"/>
      <c r="CK36" s="426"/>
      <c r="CL36" s="426"/>
      <c r="CM36" s="426"/>
      <c r="CN36" s="214"/>
      <c r="CO36" s="427">
        <f t="shared" si="3"/>
        <v>22</v>
      </c>
      <c r="CP36" s="427"/>
      <c r="CQ36" s="426" t="str">
        <f>IF('各会計、関係団体の財政状況及び健全化判断比率'!BS9="","",'各会計、関係団体の財政状況及び健全化判断比率'!BS9)</f>
        <v>常陸大宮市振興財団</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f>IF(E37="","",C36+1)</f>
        <v>4</v>
      </c>
      <c r="D37" s="427"/>
      <c r="E37" s="426" t="str">
        <f>IF('各会計、関係団体の財政状況及び健全化判断比率'!B10="","",'各会計、関係団体の財政状況及び健全化判断比率'!B10)</f>
        <v>温泉事業特別会計</v>
      </c>
      <c r="F37" s="426"/>
      <c r="G37" s="426"/>
      <c r="H37" s="426"/>
      <c r="I37" s="426"/>
      <c r="J37" s="426"/>
      <c r="K37" s="426"/>
      <c r="L37" s="426"/>
      <c r="M37" s="426"/>
      <c r="N37" s="426"/>
      <c r="O37" s="426"/>
      <c r="P37" s="426"/>
      <c r="Q37" s="426"/>
      <c r="R37" s="426"/>
      <c r="S37" s="426"/>
      <c r="T37" s="214"/>
      <c r="U37" s="427">
        <f t="shared" si="4"/>
        <v>8</v>
      </c>
      <c r="V37" s="427"/>
      <c r="W37" s="426" t="str">
        <f>IF('各会計、関係団体の財政状況及び健全化判断比率'!B31="","",'各会計、関係団体の財政状況及び健全化判断比率'!B31)</f>
        <v>後期高齢者医療特別会計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16</v>
      </c>
      <c r="BX37" s="427"/>
      <c r="BY37" s="426" t="str">
        <f>IF('各会計、関係団体の財政状況及び健全化判断比率'!B71="","",'各会計、関係団体の財政状況及び健全化判断比率'!B71)</f>
        <v>茨城県後期高齢者医療広域連合（一般会計）</v>
      </c>
      <c r="BZ37" s="426"/>
      <c r="CA37" s="426"/>
      <c r="CB37" s="426"/>
      <c r="CC37" s="426"/>
      <c r="CD37" s="426"/>
      <c r="CE37" s="426"/>
      <c r="CF37" s="426"/>
      <c r="CG37" s="426"/>
      <c r="CH37" s="426"/>
      <c r="CI37" s="426"/>
      <c r="CJ37" s="426"/>
      <c r="CK37" s="426"/>
      <c r="CL37" s="426"/>
      <c r="CM37" s="426"/>
      <c r="CN37" s="214"/>
      <c r="CO37" s="427">
        <f t="shared" si="3"/>
        <v>23</v>
      </c>
      <c r="CP37" s="427"/>
      <c r="CQ37" s="426" t="str">
        <f>IF('各会計、関係団体の財政状況及び健全化判断比率'!BS10="","",'各会計、関係団体の財政状況及び健全化判断比率'!BS10)</f>
        <v>ふるさと活性化センターみわ</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17</v>
      </c>
      <c r="BX38" s="427"/>
      <c r="BY38" s="426" t="str">
        <f>IF('各会計、関係団体の財政状況及び健全化判断比率'!B72="","",'各会計、関係団体の財政状況及び健全化判断比率'!B72)</f>
        <v>茨城県後期高齢者医療広域連合（後期高齢医療特別会計）</v>
      </c>
      <c r="BZ38" s="426"/>
      <c r="CA38" s="426"/>
      <c r="CB38" s="426"/>
      <c r="CC38" s="426"/>
      <c r="CD38" s="426"/>
      <c r="CE38" s="426"/>
      <c r="CF38" s="426"/>
      <c r="CG38" s="426"/>
      <c r="CH38" s="426"/>
      <c r="CI38" s="426"/>
      <c r="CJ38" s="426"/>
      <c r="CK38" s="426"/>
      <c r="CL38" s="426"/>
      <c r="CM38" s="426"/>
      <c r="CN38" s="214"/>
      <c r="CO38" s="427">
        <f t="shared" si="3"/>
        <v>24</v>
      </c>
      <c r="CP38" s="427"/>
      <c r="CQ38" s="426" t="str">
        <f>IF('各会計、関係団体の財政状況及び健全化判断比率'!BS11="","",'各会計、関係団体の財政状況及び健全化判断比率'!BS11)</f>
        <v>おがわ地域振興</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18</v>
      </c>
      <c r="BX39" s="427"/>
      <c r="BY39" s="426" t="str">
        <f>IF('各会計、関係団体の財政状況及び健全化判断比率'!B73="","",'各会計、関係団体の財政状況及び健全化判断比率'!B73)</f>
        <v>茨城北農業共済事務組合</v>
      </c>
      <c r="BZ39" s="426"/>
      <c r="CA39" s="426"/>
      <c r="CB39" s="426"/>
      <c r="CC39" s="426"/>
      <c r="CD39" s="426"/>
      <c r="CE39" s="426"/>
      <c r="CF39" s="426"/>
      <c r="CG39" s="426"/>
      <c r="CH39" s="426"/>
      <c r="CI39" s="426"/>
      <c r="CJ39" s="426"/>
      <c r="CK39" s="426"/>
      <c r="CL39" s="426"/>
      <c r="CM39" s="426"/>
      <c r="CN39" s="214"/>
      <c r="CO39" s="427">
        <f t="shared" si="3"/>
        <v>25</v>
      </c>
      <c r="CP39" s="427"/>
      <c r="CQ39" s="426" t="str">
        <f>IF('各会計、関係団体の財政状況及び健全化判断比率'!BS12="","",'各会計、関係団体の財政状況及び健全化判断比率'!BS12)</f>
        <v>常陸大宮市体育協会</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19</v>
      </c>
      <c r="BX40" s="427"/>
      <c r="BY40" s="426" t="str">
        <f>IF('各会計、関係団体の財政状況及び健全化判断比率'!B74="","",'各会計、関係団体の財政状況及び健全化判断比率'!B74)</f>
        <v>大宮地方環境整備組合</v>
      </c>
      <c r="BZ40" s="426"/>
      <c r="CA40" s="426"/>
      <c r="CB40" s="426"/>
      <c r="CC40" s="426"/>
      <c r="CD40" s="426"/>
      <c r="CE40" s="426"/>
      <c r="CF40" s="426"/>
      <c r="CG40" s="426"/>
      <c r="CH40" s="426"/>
      <c r="CI40" s="426"/>
      <c r="CJ40" s="426"/>
      <c r="CK40" s="426"/>
      <c r="CL40" s="426"/>
      <c r="CM40" s="426"/>
      <c r="CN40" s="214"/>
      <c r="CO40" s="427">
        <f t="shared" si="3"/>
        <v>26</v>
      </c>
      <c r="CP40" s="427"/>
      <c r="CQ40" s="426" t="str">
        <f>IF('各会計、関係団体の財政状況及び健全化判断比率'!BS13="","",'各会計、関係団体の財政状況及び健全化判断比率'!BS13)</f>
        <v>常陸大宮市温泉事業</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f t="shared" si="3"/>
        <v>27</v>
      </c>
      <c r="CP41" s="427"/>
      <c r="CQ41" s="426" t="str">
        <f>IF('各会計、関係団体の財政状況及び健全化判断比率'!BS14="","",'各会計、関係団体の財政状況及び健全化判断比率'!BS14)</f>
        <v>元気な郷づくり</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igERLAHhw1eL6cPx+9cPgFgxyO7GY1QRFoOTfq5MvZWp+Dvi5fyxIAYJEVgVrt9qqFX749uz9HOvQLUsepyqiA==" saltValue="+mmAgMVWG7Lm3biTE3//+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2.9"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c r="A34" s="22"/>
      <c r="B34" s="31"/>
      <c r="C34" s="1250" t="s">
        <v>578</v>
      </c>
      <c r="D34" s="1250"/>
      <c r="E34" s="1251"/>
      <c r="F34" s="32">
        <v>8.3800000000000008</v>
      </c>
      <c r="G34" s="33">
        <v>10.050000000000001</v>
      </c>
      <c r="H34" s="33">
        <v>10.99</v>
      </c>
      <c r="I34" s="33">
        <v>12.27</v>
      </c>
      <c r="J34" s="34">
        <v>11.95</v>
      </c>
      <c r="K34" s="22"/>
      <c r="L34" s="22"/>
      <c r="M34" s="22"/>
      <c r="N34" s="22"/>
      <c r="O34" s="22"/>
      <c r="P34" s="22"/>
    </row>
    <row r="35" spans="1:16" ht="39" customHeight="1">
      <c r="A35" s="22"/>
      <c r="B35" s="35"/>
      <c r="C35" s="1244" t="s">
        <v>579</v>
      </c>
      <c r="D35" s="1245"/>
      <c r="E35" s="1246"/>
      <c r="F35" s="36">
        <v>9.17</v>
      </c>
      <c r="G35" s="37">
        <v>8.1</v>
      </c>
      <c r="H35" s="37">
        <v>6.65</v>
      </c>
      <c r="I35" s="37">
        <v>11</v>
      </c>
      <c r="J35" s="38">
        <v>7.75</v>
      </c>
      <c r="K35" s="22"/>
      <c r="L35" s="22"/>
      <c r="M35" s="22"/>
      <c r="N35" s="22"/>
      <c r="O35" s="22"/>
      <c r="P35" s="22"/>
    </row>
    <row r="36" spans="1:16" ht="39" customHeight="1">
      <c r="A36" s="22"/>
      <c r="B36" s="35"/>
      <c r="C36" s="1244" t="s">
        <v>580</v>
      </c>
      <c r="D36" s="1245"/>
      <c r="E36" s="1246"/>
      <c r="F36" s="36" t="s">
        <v>528</v>
      </c>
      <c r="G36" s="37" t="s">
        <v>528</v>
      </c>
      <c r="H36" s="37" t="s">
        <v>528</v>
      </c>
      <c r="I36" s="37">
        <v>0.78</v>
      </c>
      <c r="J36" s="38">
        <v>1.52</v>
      </c>
      <c r="K36" s="22"/>
      <c r="L36" s="22"/>
      <c r="M36" s="22"/>
      <c r="N36" s="22"/>
      <c r="O36" s="22"/>
      <c r="P36" s="22"/>
    </row>
    <row r="37" spans="1:16" ht="39" customHeight="1">
      <c r="A37" s="22"/>
      <c r="B37" s="35"/>
      <c r="C37" s="1244" t="s">
        <v>581</v>
      </c>
      <c r="D37" s="1245"/>
      <c r="E37" s="1246"/>
      <c r="F37" s="36">
        <v>1.42</v>
      </c>
      <c r="G37" s="37">
        <v>1.1299999999999999</v>
      </c>
      <c r="H37" s="37">
        <v>1.1299999999999999</v>
      </c>
      <c r="I37" s="37">
        <v>1.4</v>
      </c>
      <c r="J37" s="38">
        <v>0.77</v>
      </c>
      <c r="K37" s="22"/>
      <c r="L37" s="22"/>
      <c r="M37" s="22"/>
      <c r="N37" s="22"/>
      <c r="O37" s="22"/>
      <c r="P37" s="22"/>
    </row>
    <row r="38" spans="1:16" ht="39" customHeight="1">
      <c r="A38" s="22"/>
      <c r="B38" s="35"/>
      <c r="C38" s="1244" t="s">
        <v>582</v>
      </c>
      <c r="D38" s="1245"/>
      <c r="E38" s="1246"/>
      <c r="F38" s="36">
        <v>1.78</v>
      </c>
      <c r="G38" s="37">
        <v>2.2200000000000002</v>
      </c>
      <c r="H38" s="37">
        <v>0.69</v>
      </c>
      <c r="I38" s="37">
        <v>0.49</v>
      </c>
      <c r="J38" s="38">
        <v>0.68</v>
      </c>
      <c r="K38" s="22"/>
      <c r="L38" s="22"/>
      <c r="M38" s="22"/>
      <c r="N38" s="22"/>
      <c r="O38" s="22"/>
      <c r="P38" s="22"/>
    </row>
    <row r="39" spans="1:16" ht="39" customHeight="1">
      <c r="A39" s="22"/>
      <c r="B39" s="35"/>
      <c r="C39" s="1244" t="s">
        <v>583</v>
      </c>
      <c r="D39" s="1245"/>
      <c r="E39" s="1246"/>
      <c r="F39" s="36">
        <v>0.51</v>
      </c>
      <c r="G39" s="37">
        <v>0.54</v>
      </c>
      <c r="H39" s="37">
        <v>0.47</v>
      </c>
      <c r="I39" s="37">
        <v>0.38</v>
      </c>
      <c r="J39" s="38">
        <v>0.28000000000000003</v>
      </c>
      <c r="K39" s="22"/>
      <c r="L39" s="22"/>
      <c r="M39" s="22"/>
      <c r="N39" s="22"/>
      <c r="O39" s="22"/>
      <c r="P39" s="22"/>
    </row>
    <row r="40" spans="1:16" ht="39" customHeight="1">
      <c r="A40" s="22"/>
      <c r="B40" s="35"/>
      <c r="C40" s="1244" t="s">
        <v>584</v>
      </c>
      <c r="D40" s="1245"/>
      <c r="E40" s="1246"/>
      <c r="F40" s="36">
        <v>0.15</v>
      </c>
      <c r="G40" s="37">
        <v>0.08</v>
      </c>
      <c r="H40" s="37">
        <v>0.12</v>
      </c>
      <c r="I40" s="37">
        <v>0.1</v>
      </c>
      <c r="J40" s="38">
        <v>0.13</v>
      </c>
      <c r="K40" s="22"/>
      <c r="L40" s="22"/>
      <c r="M40" s="22"/>
      <c r="N40" s="22"/>
      <c r="O40" s="22"/>
      <c r="P40" s="22"/>
    </row>
    <row r="41" spans="1:16" ht="39" customHeight="1">
      <c r="A41" s="22"/>
      <c r="B41" s="35"/>
      <c r="C41" s="1244" t="s">
        <v>585</v>
      </c>
      <c r="D41" s="1245"/>
      <c r="E41" s="1246"/>
      <c r="F41" s="36">
        <v>0</v>
      </c>
      <c r="G41" s="37">
        <v>0</v>
      </c>
      <c r="H41" s="37">
        <v>0</v>
      </c>
      <c r="I41" s="37">
        <v>0</v>
      </c>
      <c r="J41" s="38">
        <v>0.02</v>
      </c>
      <c r="K41" s="22"/>
      <c r="L41" s="22"/>
      <c r="M41" s="22"/>
      <c r="N41" s="22"/>
      <c r="O41" s="22"/>
      <c r="P41" s="22"/>
    </row>
    <row r="42" spans="1:16" ht="39" customHeight="1">
      <c r="A42" s="22"/>
      <c r="B42" s="39"/>
      <c r="C42" s="1244" t="s">
        <v>586</v>
      </c>
      <c r="D42" s="1245"/>
      <c r="E42" s="1246"/>
      <c r="F42" s="36" t="s">
        <v>528</v>
      </c>
      <c r="G42" s="37" t="s">
        <v>528</v>
      </c>
      <c r="H42" s="37" t="s">
        <v>528</v>
      </c>
      <c r="I42" s="37" t="s">
        <v>528</v>
      </c>
      <c r="J42" s="38" t="s">
        <v>528</v>
      </c>
      <c r="K42" s="22"/>
      <c r="L42" s="22"/>
      <c r="M42" s="22"/>
      <c r="N42" s="22"/>
      <c r="O42" s="22"/>
      <c r="P42" s="22"/>
    </row>
    <row r="43" spans="1:16" ht="39" customHeight="1" thickBot="1">
      <c r="A43" s="22"/>
      <c r="B43" s="40"/>
      <c r="C43" s="1247" t="s">
        <v>587</v>
      </c>
      <c r="D43" s="1248"/>
      <c r="E43" s="1249"/>
      <c r="F43" s="41">
        <v>0.44</v>
      </c>
      <c r="G43" s="42">
        <v>0.61</v>
      </c>
      <c r="H43" s="42">
        <v>0.8</v>
      </c>
      <c r="I43" s="42">
        <v>0.08</v>
      </c>
      <c r="J43" s="43">
        <v>0.05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j0tP8R1h1G74ZMo+vx3kuQpsMIDUqusNQqPHKAGI9JxZ5h6BDIFlrtY2uUiRcnoPNzLM46riZH40tYjCVTfvQ==" saltValue="oE7WJgmSJaP+IOTUwn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5" zoomScaleNormal="75"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c r="A45" s="48"/>
      <c r="B45" s="1270" t="s">
        <v>11</v>
      </c>
      <c r="C45" s="1271"/>
      <c r="D45" s="58"/>
      <c r="E45" s="1276" t="s">
        <v>12</v>
      </c>
      <c r="F45" s="1276"/>
      <c r="G45" s="1276"/>
      <c r="H45" s="1276"/>
      <c r="I45" s="1276"/>
      <c r="J45" s="1277"/>
      <c r="K45" s="59">
        <v>2631</v>
      </c>
      <c r="L45" s="60">
        <v>2638</v>
      </c>
      <c r="M45" s="60">
        <v>2940</v>
      </c>
      <c r="N45" s="60">
        <v>2812</v>
      </c>
      <c r="O45" s="61">
        <v>2814</v>
      </c>
      <c r="P45" s="48"/>
      <c r="Q45" s="48"/>
      <c r="R45" s="48"/>
      <c r="S45" s="48"/>
      <c r="T45" s="48"/>
      <c r="U45" s="48"/>
    </row>
    <row r="46" spans="1:21" ht="30.75" customHeight="1">
      <c r="A46" s="48"/>
      <c r="B46" s="1272"/>
      <c r="C46" s="1273"/>
      <c r="D46" s="62"/>
      <c r="E46" s="1254" t="s">
        <v>13</v>
      </c>
      <c r="F46" s="1254"/>
      <c r="G46" s="1254"/>
      <c r="H46" s="1254"/>
      <c r="I46" s="1254"/>
      <c r="J46" s="1255"/>
      <c r="K46" s="63" t="s">
        <v>528</v>
      </c>
      <c r="L46" s="64" t="s">
        <v>528</v>
      </c>
      <c r="M46" s="64" t="s">
        <v>528</v>
      </c>
      <c r="N46" s="64" t="s">
        <v>528</v>
      </c>
      <c r="O46" s="65" t="s">
        <v>528</v>
      </c>
      <c r="P46" s="48"/>
      <c r="Q46" s="48"/>
      <c r="R46" s="48"/>
      <c r="S46" s="48"/>
      <c r="T46" s="48"/>
      <c r="U46" s="48"/>
    </row>
    <row r="47" spans="1:21" ht="30.75" customHeight="1">
      <c r="A47" s="48"/>
      <c r="B47" s="1272"/>
      <c r="C47" s="1273"/>
      <c r="D47" s="62"/>
      <c r="E47" s="1254" t="s">
        <v>14</v>
      </c>
      <c r="F47" s="1254"/>
      <c r="G47" s="1254"/>
      <c r="H47" s="1254"/>
      <c r="I47" s="1254"/>
      <c r="J47" s="1255"/>
      <c r="K47" s="63" t="s">
        <v>528</v>
      </c>
      <c r="L47" s="64" t="s">
        <v>528</v>
      </c>
      <c r="M47" s="64" t="s">
        <v>528</v>
      </c>
      <c r="N47" s="64" t="s">
        <v>528</v>
      </c>
      <c r="O47" s="65" t="s">
        <v>528</v>
      </c>
      <c r="P47" s="48"/>
      <c r="Q47" s="48"/>
      <c r="R47" s="48"/>
      <c r="S47" s="48"/>
      <c r="T47" s="48"/>
      <c r="U47" s="48"/>
    </row>
    <row r="48" spans="1:21" ht="30.75" customHeight="1">
      <c r="A48" s="48"/>
      <c r="B48" s="1272"/>
      <c r="C48" s="1273"/>
      <c r="D48" s="62"/>
      <c r="E48" s="1254" t="s">
        <v>15</v>
      </c>
      <c r="F48" s="1254"/>
      <c r="G48" s="1254"/>
      <c r="H48" s="1254"/>
      <c r="I48" s="1254"/>
      <c r="J48" s="1255"/>
      <c r="K48" s="63">
        <v>720</v>
      </c>
      <c r="L48" s="64">
        <v>707</v>
      </c>
      <c r="M48" s="64">
        <v>715</v>
      </c>
      <c r="N48" s="64">
        <v>664</v>
      </c>
      <c r="O48" s="65">
        <v>655</v>
      </c>
      <c r="P48" s="48"/>
      <c r="Q48" s="48"/>
      <c r="R48" s="48"/>
      <c r="S48" s="48"/>
      <c r="T48" s="48"/>
      <c r="U48" s="48"/>
    </row>
    <row r="49" spans="1:21" ht="30.75" customHeight="1">
      <c r="A49" s="48"/>
      <c r="B49" s="1272"/>
      <c r="C49" s="1273"/>
      <c r="D49" s="62"/>
      <c r="E49" s="1254" t="s">
        <v>16</v>
      </c>
      <c r="F49" s="1254"/>
      <c r="G49" s="1254"/>
      <c r="H49" s="1254"/>
      <c r="I49" s="1254"/>
      <c r="J49" s="1255"/>
      <c r="K49" s="63" t="s">
        <v>528</v>
      </c>
      <c r="L49" s="64" t="s">
        <v>528</v>
      </c>
      <c r="M49" s="64" t="s">
        <v>528</v>
      </c>
      <c r="N49" s="64" t="s">
        <v>528</v>
      </c>
      <c r="O49" s="65" t="s">
        <v>528</v>
      </c>
      <c r="P49" s="48"/>
      <c r="Q49" s="48"/>
      <c r="R49" s="48"/>
      <c r="S49" s="48"/>
      <c r="T49" s="48"/>
      <c r="U49" s="48"/>
    </row>
    <row r="50" spans="1:21" ht="30.75" customHeight="1">
      <c r="A50" s="48"/>
      <c r="B50" s="1272"/>
      <c r="C50" s="1273"/>
      <c r="D50" s="62"/>
      <c r="E50" s="1254" t="s">
        <v>17</v>
      </c>
      <c r="F50" s="1254"/>
      <c r="G50" s="1254"/>
      <c r="H50" s="1254"/>
      <c r="I50" s="1254"/>
      <c r="J50" s="1255"/>
      <c r="K50" s="63" t="s">
        <v>528</v>
      </c>
      <c r="L50" s="64" t="s">
        <v>528</v>
      </c>
      <c r="M50" s="64" t="s">
        <v>528</v>
      </c>
      <c r="N50" s="64" t="s">
        <v>528</v>
      </c>
      <c r="O50" s="65" t="s">
        <v>528</v>
      </c>
      <c r="P50" s="48"/>
      <c r="Q50" s="48"/>
      <c r="R50" s="48"/>
      <c r="S50" s="48"/>
      <c r="T50" s="48"/>
      <c r="U50" s="48"/>
    </row>
    <row r="51" spans="1:21" ht="30.75" customHeight="1">
      <c r="A51" s="48"/>
      <c r="B51" s="1274"/>
      <c r="C51" s="1275"/>
      <c r="D51" s="66"/>
      <c r="E51" s="1254" t="s">
        <v>18</v>
      </c>
      <c r="F51" s="1254"/>
      <c r="G51" s="1254"/>
      <c r="H51" s="1254"/>
      <c r="I51" s="1254"/>
      <c r="J51" s="1255"/>
      <c r="K51" s="63" t="s">
        <v>528</v>
      </c>
      <c r="L51" s="64" t="s">
        <v>528</v>
      </c>
      <c r="M51" s="64" t="s">
        <v>528</v>
      </c>
      <c r="N51" s="64" t="s">
        <v>528</v>
      </c>
      <c r="O51" s="65" t="s">
        <v>528</v>
      </c>
      <c r="P51" s="48"/>
      <c r="Q51" s="48"/>
      <c r="R51" s="48"/>
      <c r="S51" s="48"/>
      <c r="T51" s="48"/>
      <c r="U51" s="48"/>
    </row>
    <row r="52" spans="1:21" ht="30.75" customHeight="1">
      <c r="A52" s="48"/>
      <c r="B52" s="1252" t="s">
        <v>19</v>
      </c>
      <c r="C52" s="1253"/>
      <c r="D52" s="66"/>
      <c r="E52" s="1254" t="s">
        <v>20</v>
      </c>
      <c r="F52" s="1254"/>
      <c r="G52" s="1254"/>
      <c r="H52" s="1254"/>
      <c r="I52" s="1254"/>
      <c r="J52" s="1255"/>
      <c r="K52" s="63">
        <v>2467</v>
      </c>
      <c r="L52" s="64">
        <v>2483</v>
      </c>
      <c r="M52" s="64">
        <v>2608</v>
      </c>
      <c r="N52" s="64">
        <v>2482</v>
      </c>
      <c r="O52" s="65">
        <v>2508</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884</v>
      </c>
      <c r="L53" s="69">
        <v>862</v>
      </c>
      <c r="M53" s="69">
        <v>1047</v>
      </c>
      <c r="N53" s="69">
        <v>994</v>
      </c>
      <c r="O53" s="70">
        <v>961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588</v>
      </c>
      <c r="P55" s="48"/>
      <c r="Q55" s="48"/>
      <c r="R55" s="48"/>
      <c r="S55" s="48"/>
      <c r="T55" s="48"/>
      <c r="U55" s="48"/>
    </row>
    <row r="56" spans="1:21" ht="31.5" customHeight="1" thickBot="1">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c r="B57" s="1260" t="s">
        <v>25</v>
      </c>
      <c r="C57" s="1261"/>
      <c r="D57" s="1264" t="s">
        <v>26</v>
      </c>
      <c r="E57" s="1265"/>
      <c r="F57" s="1265"/>
      <c r="G57" s="1265"/>
      <c r="H57" s="1265"/>
      <c r="I57" s="1265"/>
      <c r="J57" s="1266"/>
      <c r="K57" s="83"/>
      <c r="L57" s="84"/>
      <c r="M57" s="84"/>
      <c r="N57" s="84"/>
      <c r="O57" s="85"/>
    </row>
    <row r="58" spans="1:21" ht="31.5" customHeight="1" thickBot="1">
      <c r="B58" s="1262"/>
      <c r="C58" s="1263"/>
      <c r="D58" s="1267" t="s">
        <v>27</v>
      </c>
      <c r="E58" s="1268"/>
      <c r="F58" s="1268"/>
      <c r="G58" s="1268"/>
      <c r="H58" s="1268"/>
      <c r="I58" s="1268"/>
      <c r="J58" s="126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1TAO3TRly3rEhJHWX4hED1zGPRSdX4/FhDeHj9oa5TZQA/e/FW5iRLS/BhxMTlnT8G5+qyfAfd/zzDHFoiTvQ==" saltValue="3eEfUXGiOU86+HWF3du2O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5" zoomScaleNormal="75" zoomScaleSheetLayoutView="100" workbookViewId="0"/>
  </sheetViews>
  <sheetFormatPr defaultColWidth="0" defaultRowHeight="13.5" customHeight="1" zeroHeight="1"/>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569</v>
      </c>
      <c r="J40" s="100" t="s">
        <v>570</v>
      </c>
      <c r="K40" s="100" t="s">
        <v>571</v>
      </c>
      <c r="L40" s="100" t="s">
        <v>572</v>
      </c>
      <c r="M40" s="101" t="s">
        <v>573</v>
      </c>
    </row>
    <row r="41" spans="2:13" ht="27.75" customHeight="1">
      <c r="B41" s="1290" t="s">
        <v>30</v>
      </c>
      <c r="C41" s="1291"/>
      <c r="D41" s="102"/>
      <c r="E41" s="1292" t="s">
        <v>31</v>
      </c>
      <c r="F41" s="1292"/>
      <c r="G41" s="1292"/>
      <c r="H41" s="1293"/>
      <c r="I41" s="103">
        <v>26357</v>
      </c>
      <c r="J41" s="104">
        <v>25872</v>
      </c>
      <c r="K41" s="104">
        <v>25036</v>
      </c>
      <c r="L41" s="104">
        <v>24387</v>
      </c>
      <c r="M41" s="105">
        <v>24845</v>
      </c>
    </row>
    <row r="42" spans="2:13" ht="27.75" customHeight="1">
      <c r="B42" s="1280"/>
      <c r="C42" s="1281"/>
      <c r="D42" s="106"/>
      <c r="E42" s="1284" t="s">
        <v>32</v>
      </c>
      <c r="F42" s="1284"/>
      <c r="G42" s="1284"/>
      <c r="H42" s="1285"/>
      <c r="I42" s="107" t="s">
        <v>528</v>
      </c>
      <c r="J42" s="108" t="s">
        <v>528</v>
      </c>
      <c r="K42" s="108" t="s">
        <v>528</v>
      </c>
      <c r="L42" s="108" t="s">
        <v>528</v>
      </c>
      <c r="M42" s="109" t="s">
        <v>528</v>
      </c>
    </row>
    <row r="43" spans="2:13" ht="27.75" customHeight="1">
      <c r="B43" s="1280"/>
      <c r="C43" s="1281"/>
      <c r="D43" s="106"/>
      <c r="E43" s="1284" t="s">
        <v>33</v>
      </c>
      <c r="F43" s="1284"/>
      <c r="G43" s="1284"/>
      <c r="H43" s="1285"/>
      <c r="I43" s="107">
        <v>8203</v>
      </c>
      <c r="J43" s="108">
        <v>7751</v>
      </c>
      <c r="K43" s="108">
        <v>7516</v>
      </c>
      <c r="L43" s="108">
        <v>7155</v>
      </c>
      <c r="M43" s="109">
        <v>7073</v>
      </c>
    </row>
    <row r="44" spans="2:13" ht="27.75" customHeight="1">
      <c r="B44" s="1280"/>
      <c r="C44" s="1281"/>
      <c r="D44" s="106"/>
      <c r="E44" s="1284" t="s">
        <v>34</v>
      </c>
      <c r="F44" s="1284"/>
      <c r="G44" s="1284"/>
      <c r="H44" s="1285"/>
      <c r="I44" s="107" t="s">
        <v>528</v>
      </c>
      <c r="J44" s="108" t="s">
        <v>528</v>
      </c>
      <c r="K44" s="108">
        <v>75</v>
      </c>
      <c r="L44" s="108">
        <v>75</v>
      </c>
      <c r="M44" s="109" t="s">
        <v>528</v>
      </c>
    </row>
    <row r="45" spans="2:13" ht="27.75" customHeight="1">
      <c r="B45" s="1280"/>
      <c r="C45" s="1281"/>
      <c r="D45" s="106"/>
      <c r="E45" s="1284" t="s">
        <v>35</v>
      </c>
      <c r="F45" s="1284"/>
      <c r="G45" s="1284"/>
      <c r="H45" s="1285"/>
      <c r="I45" s="107">
        <v>4892</v>
      </c>
      <c r="J45" s="108">
        <v>4905</v>
      </c>
      <c r="K45" s="108">
        <v>4873</v>
      </c>
      <c r="L45" s="108">
        <v>4831</v>
      </c>
      <c r="M45" s="109">
        <v>4776</v>
      </c>
    </row>
    <row r="46" spans="2:13" ht="27.75" customHeight="1">
      <c r="B46" s="1280"/>
      <c r="C46" s="1281"/>
      <c r="D46" s="110"/>
      <c r="E46" s="1284" t="s">
        <v>36</v>
      </c>
      <c r="F46" s="1284"/>
      <c r="G46" s="1284"/>
      <c r="H46" s="1285"/>
      <c r="I46" s="107">
        <v>7</v>
      </c>
      <c r="J46" s="108" t="s">
        <v>528</v>
      </c>
      <c r="K46" s="108">
        <v>6</v>
      </c>
      <c r="L46" s="108" t="s">
        <v>528</v>
      </c>
      <c r="M46" s="109" t="s">
        <v>528</v>
      </c>
    </row>
    <row r="47" spans="2:13" ht="27.75" customHeight="1">
      <c r="B47" s="1280"/>
      <c r="C47" s="1281"/>
      <c r="D47" s="111"/>
      <c r="E47" s="1294" t="s">
        <v>37</v>
      </c>
      <c r="F47" s="1295"/>
      <c r="G47" s="1295"/>
      <c r="H47" s="1296"/>
      <c r="I47" s="107" t="s">
        <v>528</v>
      </c>
      <c r="J47" s="108" t="s">
        <v>528</v>
      </c>
      <c r="K47" s="108" t="s">
        <v>528</v>
      </c>
      <c r="L47" s="108" t="s">
        <v>528</v>
      </c>
      <c r="M47" s="109" t="s">
        <v>528</v>
      </c>
    </row>
    <row r="48" spans="2:13" ht="27.75" customHeight="1">
      <c r="B48" s="1280"/>
      <c r="C48" s="1281"/>
      <c r="D48" s="106"/>
      <c r="E48" s="1284" t="s">
        <v>38</v>
      </c>
      <c r="F48" s="1284"/>
      <c r="G48" s="1284"/>
      <c r="H48" s="1285"/>
      <c r="I48" s="107" t="s">
        <v>528</v>
      </c>
      <c r="J48" s="108" t="s">
        <v>528</v>
      </c>
      <c r="K48" s="108" t="s">
        <v>528</v>
      </c>
      <c r="L48" s="108" t="s">
        <v>528</v>
      </c>
      <c r="M48" s="109" t="s">
        <v>528</v>
      </c>
    </row>
    <row r="49" spans="2:13" ht="27.75" customHeight="1">
      <c r="B49" s="1282"/>
      <c r="C49" s="1283"/>
      <c r="D49" s="106"/>
      <c r="E49" s="1284" t="s">
        <v>39</v>
      </c>
      <c r="F49" s="1284"/>
      <c r="G49" s="1284"/>
      <c r="H49" s="1285"/>
      <c r="I49" s="107" t="s">
        <v>528</v>
      </c>
      <c r="J49" s="108" t="s">
        <v>528</v>
      </c>
      <c r="K49" s="108" t="s">
        <v>528</v>
      </c>
      <c r="L49" s="108" t="s">
        <v>528</v>
      </c>
      <c r="M49" s="109" t="s">
        <v>528</v>
      </c>
    </row>
    <row r="50" spans="2:13" ht="27.75" customHeight="1">
      <c r="B50" s="1278" t="s">
        <v>40</v>
      </c>
      <c r="C50" s="1279"/>
      <c r="D50" s="112"/>
      <c r="E50" s="1284" t="s">
        <v>41</v>
      </c>
      <c r="F50" s="1284"/>
      <c r="G50" s="1284"/>
      <c r="H50" s="1285"/>
      <c r="I50" s="107">
        <v>11421</v>
      </c>
      <c r="J50" s="108">
        <v>11959</v>
      </c>
      <c r="K50" s="108">
        <v>11831</v>
      </c>
      <c r="L50" s="108">
        <v>10107</v>
      </c>
      <c r="M50" s="109">
        <v>10070</v>
      </c>
    </row>
    <row r="51" spans="2:13" ht="27.75" customHeight="1">
      <c r="B51" s="1280"/>
      <c r="C51" s="1281"/>
      <c r="D51" s="106"/>
      <c r="E51" s="1284" t="s">
        <v>42</v>
      </c>
      <c r="F51" s="1284"/>
      <c r="G51" s="1284"/>
      <c r="H51" s="1285"/>
      <c r="I51" s="107">
        <v>917</v>
      </c>
      <c r="J51" s="108">
        <v>729</v>
      </c>
      <c r="K51" s="108">
        <v>569</v>
      </c>
      <c r="L51" s="108">
        <v>411</v>
      </c>
      <c r="M51" s="109">
        <v>340</v>
      </c>
    </row>
    <row r="52" spans="2:13" ht="27.75" customHeight="1">
      <c r="B52" s="1282"/>
      <c r="C52" s="1283"/>
      <c r="D52" s="106"/>
      <c r="E52" s="1284" t="s">
        <v>43</v>
      </c>
      <c r="F52" s="1284"/>
      <c r="G52" s="1284"/>
      <c r="H52" s="1285"/>
      <c r="I52" s="107">
        <v>24583</v>
      </c>
      <c r="J52" s="108">
        <v>24100</v>
      </c>
      <c r="K52" s="108">
        <v>23513</v>
      </c>
      <c r="L52" s="108">
        <v>23090</v>
      </c>
      <c r="M52" s="109">
        <v>23485</v>
      </c>
    </row>
    <row r="53" spans="2:13" ht="27.75" customHeight="1" thickBot="1">
      <c r="B53" s="1286" t="s">
        <v>44</v>
      </c>
      <c r="C53" s="1287"/>
      <c r="D53" s="113"/>
      <c r="E53" s="1288" t="s">
        <v>45</v>
      </c>
      <c r="F53" s="1288"/>
      <c r="G53" s="1288"/>
      <c r="H53" s="1289"/>
      <c r="I53" s="114">
        <v>2538</v>
      </c>
      <c r="J53" s="115">
        <v>1739</v>
      </c>
      <c r="K53" s="115">
        <v>1591</v>
      </c>
      <c r="L53" s="115">
        <v>2840</v>
      </c>
      <c r="M53" s="116">
        <v>2799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LikheHCZA2OWdi4JOIKZZ336c0vhWY9NnMKWIu1Dc5sdTE9PkEMoIq19dtZgw7S/2yOLxgw09KN21Ki5MBPYcQ==" saltValue="EcCLUFdwC2FVM7KE70kX4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0"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571</v>
      </c>
      <c r="G54" s="125" t="s">
        <v>572</v>
      </c>
      <c r="H54" s="126" t="s">
        <v>573</v>
      </c>
    </row>
    <row r="55" spans="2:8" ht="52.5" customHeight="1">
      <c r="B55" s="127"/>
      <c r="C55" s="1305" t="s">
        <v>48</v>
      </c>
      <c r="D55" s="1305"/>
      <c r="E55" s="1306"/>
      <c r="F55" s="128">
        <v>5588</v>
      </c>
      <c r="G55" s="128">
        <v>4251</v>
      </c>
      <c r="H55" s="129">
        <v>4193</v>
      </c>
    </row>
    <row r="56" spans="2:8" ht="52.5" customHeight="1">
      <c r="B56" s="130"/>
      <c r="C56" s="1307" t="s">
        <v>49</v>
      </c>
      <c r="D56" s="1307"/>
      <c r="E56" s="1308"/>
      <c r="F56" s="131">
        <v>1814</v>
      </c>
      <c r="G56" s="131">
        <v>1528</v>
      </c>
      <c r="H56" s="132">
        <v>1537</v>
      </c>
    </row>
    <row r="57" spans="2:8" ht="53.25" customHeight="1">
      <c r="B57" s="130"/>
      <c r="C57" s="1309" t="s">
        <v>50</v>
      </c>
      <c r="D57" s="1309"/>
      <c r="E57" s="1310"/>
      <c r="F57" s="133">
        <v>3541</v>
      </c>
      <c r="G57" s="133">
        <v>3358</v>
      </c>
      <c r="H57" s="134">
        <v>3318</v>
      </c>
    </row>
    <row r="58" spans="2:8" ht="45.75" customHeight="1">
      <c r="B58" s="135"/>
      <c r="C58" s="1297" t="s">
        <v>610</v>
      </c>
      <c r="D58" s="1298"/>
      <c r="E58" s="1299"/>
      <c r="F58" s="136">
        <v>936</v>
      </c>
      <c r="G58" s="136">
        <v>937</v>
      </c>
      <c r="H58" s="137">
        <v>937</v>
      </c>
    </row>
    <row r="59" spans="2:8" ht="45.75" customHeight="1">
      <c r="B59" s="135"/>
      <c r="C59" s="1297" t="s">
        <v>611</v>
      </c>
      <c r="D59" s="1298"/>
      <c r="E59" s="1299"/>
      <c r="F59" s="136">
        <v>807</v>
      </c>
      <c r="G59" s="136">
        <v>774</v>
      </c>
      <c r="H59" s="137">
        <v>774</v>
      </c>
    </row>
    <row r="60" spans="2:8" ht="45.75" customHeight="1">
      <c r="B60" s="135"/>
      <c r="C60" s="1297" t="s">
        <v>612</v>
      </c>
      <c r="D60" s="1298"/>
      <c r="E60" s="1299"/>
      <c r="F60" s="136">
        <v>664</v>
      </c>
      <c r="G60" s="136">
        <v>571</v>
      </c>
      <c r="H60" s="137">
        <v>527</v>
      </c>
    </row>
    <row r="61" spans="2:8" ht="45.75" customHeight="1">
      <c r="B61" s="135"/>
      <c r="C61" s="1297" t="s">
        <v>613</v>
      </c>
      <c r="D61" s="1298"/>
      <c r="E61" s="1299"/>
      <c r="F61" s="136">
        <v>480</v>
      </c>
      <c r="G61" s="136">
        <v>459</v>
      </c>
      <c r="H61" s="137">
        <v>447</v>
      </c>
    </row>
    <row r="62" spans="2:8" ht="45.75" customHeight="1" thickBot="1">
      <c r="B62" s="138"/>
      <c r="C62" s="1300" t="s">
        <v>614</v>
      </c>
      <c r="D62" s="1301"/>
      <c r="E62" s="1302"/>
      <c r="F62" s="139">
        <v>162</v>
      </c>
      <c r="G62" s="139">
        <v>150</v>
      </c>
      <c r="H62" s="140">
        <v>137</v>
      </c>
    </row>
    <row r="63" spans="2:8" ht="52.5" customHeight="1" thickBot="1">
      <c r="B63" s="141"/>
      <c r="C63" s="1303" t="s">
        <v>51</v>
      </c>
      <c r="D63" s="1303"/>
      <c r="E63" s="1304"/>
      <c r="F63" s="142">
        <v>10943</v>
      </c>
      <c r="G63" s="142">
        <v>9136</v>
      </c>
      <c r="H63" s="143">
        <v>9048</v>
      </c>
    </row>
    <row r="64" spans="2:8" ht="15" customHeight="1"/>
  </sheetData>
  <sheetProtection algorithmName="SHA-512" hashValue="Bx0wOJJaSgf8BtYSdvBBYDQBQ7DbCG5Q68gm4UCICdA6UVUlNEf78aEMJuZ8SY1HZRk4k1GUcIJZdzmTZOLTEQ==" saltValue="hKWCPvgU5MB4OkPEsQ2T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75" zoomScaleNormal="75" zoomScaleSheetLayoutView="55" workbookViewId="0"/>
  </sheetViews>
  <sheetFormatPr defaultColWidth="0" defaultRowHeight="13.5" customHeight="1" zeroHeight="1"/>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615</v>
      </c>
    </row>
    <row r="11" spans="1:143" s="292" customFormat="1" ht="13.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615</v>
      </c>
    </row>
    <row r="13" spans="1:143" s="292" customFormat="1" ht="13.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c r="DD19" s="390"/>
      <c r="DE19" s="390"/>
    </row>
    <row r="20" spans="1:351" ht="13.2">
      <c r="DD20" s="390"/>
      <c r="DE20" s="390"/>
    </row>
    <row r="21" spans="1:351" ht="16.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c r="B22" s="397"/>
      <c r="MM22" s="396"/>
    </row>
    <row r="23" spans="1:351" ht="13.2">
      <c r="B23" s="397"/>
    </row>
    <row r="24" spans="1:351" ht="13.2">
      <c r="B24" s="397"/>
    </row>
    <row r="25" spans="1:351" ht="13.2">
      <c r="B25" s="397"/>
    </row>
    <row r="26" spans="1:351" ht="13.2">
      <c r="B26" s="397"/>
    </row>
    <row r="27" spans="1:351" ht="13.2">
      <c r="B27" s="397"/>
    </row>
    <row r="28" spans="1:351" ht="13.2">
      <c r="B28" s="397"/>
    </row>
    <row r="29" spans="1:351" ht="13.2">
      <c r="B29" s="397"/>
    </row>
    <row r="30" spans="1:351" ht="13.2">
      <c r="B30" s="397"/>
    </row>
    <row r="31" spans="1:351" ht="13.2">
      <c r="B31" s="397"/>
    </row>
    <row r="32" spans="1:351" ht="13.2">
      <c r="B32" s="397"/>
    </row>
    <row r="33" spans="2:109" ht="13.2">
      <c r="B33" s="397"/>
    </row>
    <row r="34" spans="2:109" ht="13.2">
      <c r="B34" s="397"/>
    </row>
    <row r="35" spans="2:109" ht="13.2">
      <c r="B35" s="397"/>
    </row>
    <row r="36" spans="2:109" ht="13.2">
      <c r="B36" s="397"/>
    </row>
    <row r="37" spans="2:109" ht="13.2">
      <c r="B37" s="397"/>
    </row>
    <row r="38" spans="2:109" ht="13.2">
      <c r="B38" s="397"/>
    </row>
    <row r="39" spans="2:109" ht="13.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c r="B40" s="402"/>
      <c r="DD40" s="402"/>
      <c r="DE40" s="390"/>
    </row>
    <row r="41" spans="2:109" ht="16.2">
      <c r="B41" s="403" t="s">
        <v>616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c r="B42" s="397"/>
      <c r="G42" s="404"/>
      <c r="I42" s="405"/>
      <c r="J42" s="405"/>
      <c r="K42" s="405"/>
      <c r="AM42" s="404"/>
      <c r="AN42" s="404" t="s">
        <v>617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2" t="s">
        <v>625</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ht="13.2">
      <c r="B44" s="397"/>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ht="13.2">
      <c r="B45" s="397"/>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ht="13.2">
      <c r="B46" s="397"/>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ht="13.2">
      <c r="B47" s="397"/>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ht="13.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c r="B49" s="397"/>
      <c r="AN49" s="390" t="s">
        <v>618</v>
      </c>
    </row>
    <row r="50" spans="1:109" ht="13.2">
      <c r="B50" s="397"/>
      <c r="G50" s="1321"/>
      <c r="H50" s="1321"/>
      <c r="I50" s="1321"/>
      <c r="J50" s="1321"/>
      <c r="K50" s="407"/>
      <c r="L50" s="407"/>
      <c r="M50" s="408"/>
      <c r="N50" s="408"/>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569</v>
      </c>
      <c r="BQ50" s="1325"/>
      <c r="BR50" s="1325"/>
      <c r="BS50" s="1325"/>
      <c r="BT50" s="1325"/>
      <c r="BU50" s="1325"/>
      <c r="BV50" s="1325"/>
      <c r="BW50" s="1325"/>
      <c r="BX50" s="1325" t="s">
        <v>570</v>
      </c>
      <c r="BY50" s="1325"/>
      <c r="BZ50" s="1325"/>
      <c r="CA50" s="1325"/>
      <c r="CB50" s="1325"/>
      <c r="CC50" s="1325"/>
      <c r="CD50" s="1325"/>
      <c r="CE50" s="1325"/>
      <c r="CF50" s="1325" t="s">
        <v>571</v>
      </c>
      <c r="CG50" s="1325"/>
      <c r="CH50" s="1325"/>
      <c r="CI50" s="1325"/>
      <c r="CJ50" s="1325"/>
      <c r="CK50" s="1325"/>
      <c r="CL50" s="1325"/>
      <c r="CM50" s="1325"/>
      <c r="CN50" s="1325" t="s">
        <v>572</v>
      </c>
      <c r="CO50" s="1325"/>
      <c r="CP50" s="1325"/>
      <c r="CQ50" s="1325"/>
      <c r="CR50" s="1325"/>
      <c r="CS50" s="1325"/>
      <c r="CT50" s="1325"/>
      <c r="CU50" s="1325"/>
      <c r="CV50" s="1325" t="s">
        <v>573</v>
      </c>
      <c r="CW50" s="1325"/>
      <c r="CX50" s="1325"/>
      <c r="CY50" s="1325"/>
      <c r="CZ50" s="1325"/>
      <c r="DA50" s="1325"/>
      <c r="DB50" s="1325"/>
      <c r="DC50" s="1325"/>
    </row>
    <row r="51" spans="1:109" ht="13.5" customHeight="1">
      <c r="B51" s="397"/>
      <c r="G51" s="1326"/>
      <c r="H51" s="1326"/>
      <c r="I51" s="1329"/>
      <c r="J51" s="1329"/>
      <c r="K51" s="1327"/>
      <c r="L51" s="1327"/>
      <c r="M51" s="1327"/>
      <c r="N51" s="1327"/>
      <c r="AM51" s="406"/>
      <c r="AN51" s="1328" t="s">
        <v>619</v>
      </c>
      <c r="AO51" s="1328"/>
      <c r="AP51" s="1328"/>
      <c r="AQ51" s="1328"/>
      <c r="AR51" s="1328"/>
      <c r="AS51" s="1328"/>
      <c r="AT51" s="1328"/>
      <c r="AU51" s="1328"/>
      <c r="AV51" s="1328"/>
      <c r="AW51" s="1328"/>
      <c r="AX51" s="1328"/>
      <c r="AY51" s="1328"/>
      <c r="AZ51" s="1328"/>
      <c r="BA51" s="1328"/>
      <c r="BB51" s="1328" t="s">
        <v>620</v>
      </c>
      <c r="BC51" s="1328"/>
      <c r="BD51" s="1328"/>
      <c r="BE51" s="1328"/>
      <c r="BF51" s="1328"/>
      <c r="BG51" s="1328"/>
      <c r="BH51" s="1328"/>
      <c r="BI51" s="1328"/>
      <c r="BJ51" s="1328"/>
      <c r="BK51" s="1328"/>
      <c r="BL51" s="1328"/>
      <c r="BM51" s="1328"/>
      <c r="BN51" s="1328"/>
      <c r="BO51" s="1328"/>
      <c r="BP51" s="1311">
        <v>21.4</v>
      </c>
      <c r="BQ51" s="1311"/>
      <c r="BR51" s="1311"/>
      <c r="BS51" s="1311"/>
      <c r="BT51" s="1311"/>
      <c r="BU51" s="1311"/>
      <c r="BV51" s="1311"/>
      <c r="BW51" s="1311"/>
      <c r="BX51" s="1311">
        <v>15.1</v>
      </c>
      <c r="BY51" s="1311"/>
      <c r="BZ51" s="1311"/>
      <c r="CA51" s="1311"/>
      <c r="CB51" s="1311"/>
      <c r="CC51" s="1311"/>
      <c r="CD51" s="1311"/>
      <c r="CE51" s="1311"/>
      <c r="CF51" s="1311">
        <v>14.2</v>
      </c>
      <c r="CG51" s="1311"/>
      <c r="CH51" s="1311"/>
      <c r="CI51" s="1311"/>
      <c r="CJ51" s="1311"/>
      <c r="CK51" s="1311"/>
      <c r="CL51" s="1311"/>
      <c r="CM51" s="1311"/>
      <c r="CN51" s="1311">
        <v>25.8</v>
      </c>
      <c r="CO51" s="1311"/>
      <c r="CP51" s="1311"/>
      <c r="CQ51" s="1311"/>
      <c r="CR51" s="1311"/>
      <c r="CS51" s="1311"/>
      <c r="CT51" s="1311"/>
      <c r="CU51" s="1311"/>
      <c r="CV51" s="1311">
        <v>24.9</v>
      </c>
      <c r="CW51" s="1311"/>
      <c r="CX51" s="1311"/>
      <c r="CY51" s="1311"/>
      <c r="CZ51" s="1311"/>
      <c r="DA51" s="1311"/>
      <c r="DB51" s="1311"/>
      <c r="DC51" s="1311"/>
    </row>
    <row r="52" spans="1:109" ht="13.2">
      <c r="B52" s="397"/>
      <c r="G52" s="1326"/>
      <c r="H52" s="1326"/>
      <c r="I52" s="1329"/>
      <c r="J52" s="1329"/>
      <c r="K52" s="1327"/>
      <c r="L52" s="1327"/>
      <c r="M52" s="1327"/>
      <c r="N52" s="1327"/>
      <c r="AM52" s="406"/>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2">
      <c r="A53" s="405"/>
      <c r="B53" s="397"/>
      <c r="G53" s="1326"/>
      <c r="H53" s="1326"/>
      <c r="I53" s="1321"/>
      <c r="J53" s="1321"/>
      <c r="K53" s="1327"/>
      <c r="L53" s="1327"/>
      <c r="M53" s="1327"/>
      <c r="N53" s="1327"/>
      <c r="AM53" s="406"/>
      <c r="AN53" s="1328"/>
      <c r="AO53" s="1328"/>
      <c r="AP53" s="1328"/>
      <c r="AQ53" s="1328"/>
      <c r="AR53" s="1328"/>
      <c r="AS53" s="1328"/>
      <c r="AT53" s="1328"/>
      <c r="AU53" s="1328"/>
      <c r="AV53" s="1328"/>
      <c r="AW53" s="1328"/>
      <c r="AX53" s="1328"/>
      <c r="AY53" s="1328"/>
      <c r="AZ53" s="1328"/>
      <c r="BA53" s="1328"/>
      <c r="BB53" s="1328" t="s">
        <v>621</v>
      </c>
      <c r="BC53" s="1328"/>
      <c r="BD53" s="1328"/>
      <c r="BE53" s="1328"/>
      <c r="BF53" s="1328"/>
      <c r="BG53" s="1328"/>
      <c r="BH53" s="1328"/>
      <c r="BI53" s="1328"/>
      <c r="BJ53" s="1328"/>
      <c r="BK53" s="1328"/>
      <c r="BL53" s="1328"/>
      <c r="BM53" s="1328"/>
      <c r="BN53" s="1328"/>
      <c r="BO53" s="1328"/>
      <c r="BP53" s="1311">
        <v>56</v>
      </c>
      <c r="BQ53" s="1311"/>
      <c r="BR53" s="1311"/>
      <c r="BS53" s="1311"/>
      <c r="BT53" s="1311"/>
      <c r="BU53" s="1311"/>
      <c r="BV53" s="1311"/>
      <c r="BW53" s="1311"/>
      <c r="BX53" s="1311">
        <v>57.5</v>
      </c>
      <c r="BY53" s="1311"/>
      <c r="BZ53" s="1311"/>
      <c r="CA53" s="1311"/>
      <c r="CB53" s="1311"/>
      <c r="CC53" s="1311"/>
      <c r="CD53" s="1311"/>
      <c r="CE53" s="1311"/>
      <c r="CF53" s="1311">
        <v>59.1</v>
      </c>
      <c r="CG53" s="1311"/>
      <c r="CH53" s="1311"/>
      <c r="CI53" s="1311"/>
      <c r="CJ53" s="1311"/>
      <c r="CK53" s="1311"/>
      <c r="CL53" s="1311"/>
      <c r="CM53" s="1311"/>
      <c r="CN53" s="1311">
        <v>60.6</v>
      </c>
      <c r="CO53" s="1311"/>
      <c r="CP53" s="1311"/>
      <c r="CQ53" s="1311"/>
      <c r="CR53" s="1311"/>
      <c r="CS53" s="1311"/>
      <c r="CT53" s="1311"/>
      <c r="CU53" s="1311"/>
      <c r="CV53" s="1311">
        <v>61.8</v>
      </c>
      <c r="CW53" s="1311"/>
      <c r="CX53" s="1311"/>
      <c r="CY53" s="1311"/>
      <c r="CZ53" s="1311"/>
      <c r="DA53" s="1311"/>
      <c r="DB53" s="1311"/>
      <c r="DC53" s="1311"/>
    </row>
    <row r="54" spans="1:109" ht="13.2">
      <c r="A54" s="405"/>
      <c r="B54" s="397"/>
      <c r="G54" s="1326"/>
      <c r="H54" s="1326"/>
      <c r="I54" s="1321"/>
      <c r="J54" s="1321"/>
      <c r="K54" s="1327"/>
      <c r="L54" s="1327"/>
      <c r="M54" s="1327"/>
      <c r="N54" s="1327"/>
      <c r="AM54" s="406"/>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2">
      <c r="A55" s="405"/>
      <c r="B55" s="397"/>
      <c r="G55" s="1321"/>
      <c r="H55" s="1321"/>
      <c r="I55" s="1321"/>
      <c r="J55" s="1321"/>
      <c r="K55" s="1327"/>
      <c r="L55" s="1327"/>
      <c r="M55" s="1327"/>
      <c r="N55" s="1327"/>
      <c r="AN55" s="1325" t="s">
        <v>622</v>
      </c>
      <c r="AO55" s="1325"/>
      <c r="AP55" s="1325"/>
      <c r="AQ55" s="1325"/>
      <c r="AR55" s="1325"/>
      <c r="AS55" s="1325"/>
      <c r="AT55" s="1325"/>
      <c r="AU55" s="1325"/>
      <c r="AV55" s="1325"/>
      <c r="AW55" s="1325"/>
      <c r="AX55" s="1325"/>
      <c r="AY55" s="1325"/>
      <c r="AZ55" s="1325"/>
      <c r="BA55" s="1325"/>
      <c r="BB55" s="1328" t="s">
        <v>620</v>
      </c>
      <c r="BC55" s="1328"/>
      <c r="BD55" s="1328"/>
      <c r="BE55" s="1328"/>
      <c r="BF55" s="1328"/>
      <c r="BG55" s="1328"/>
      <c r="BH55" s="1328"/>
      <c r="BI55" s="1328"/>
      <c r="BJ55" s="1328"/>
      <c r="BK55" s="1328"/>
      <c r="BL55" s="1328"/>
      <c r="BM55" s="1328"/>
      <c r="BN55" s="1328"/>
      <c r="BO55" s="1328"/>
      <c r="BP55" s="1311">
        <v>54.6</v>
      </c>
      <c r="BQ55" s="1311"/>
      <c r="BR55" s="1311"/>
      <c r="BS55" s="1311"/>
      <c r="BT55" s="1311"/>
      <c r="BU55" s="1311"/>
      <c r="BV55" s="1311"/>
      <c r="BW55" s="1311"/>
      <c r="BX55" s="1311">
        <v>53.2</v>
      </c>
      <c r="BY55" s="1311"/>
      <c r="BZ55" s="1311"/>
      <c r="CA55" s="1311"/>
      <c r="CB55" s="1311"/>
      <c r="CC55" s="1311"/>
      <c r="CD55" s="1311"/>
      <c r="CE55" s="1311"/>
      <c r="CF55" s="1311">
        <v>47.9</v>
      </c>
      <c r="CG55" s="1311"/>
      <c r="CH55" s="1311"/>
      <c r="CI55" s="1311"/>
      <c r="CJ55" s="1311"/>
      <c r="CK55" s="1311"/>
      <c r="CL55" s="1311"/>
      <c r="CM55" s="1311"/>
      <c r="CN55" s="1311">
        <v>49</v>
      </c>
      <c r="CO55" s="1311"/>
      <c r="CP55" s="1311"/>
      <c r="CQ55" s="1311"/>
      <c r="CR55" s="1311"/>
      <c r="CS55" s="1311"/>
      <c r="CT55" s="1311"/>
      <c r="CU55" s="1311"/>
      <c r="CV55" s="1311">
        <v>41.3</v>
      </c>
      <c r="CW55" s="1311"/>
      <c r="CX55" s="1311"/>
      <c r="CY55" s="1311"/>
      <c r="CZ55" s="1311"/>
      <c r="DA55" s="1311"/>
      <c r="DB55" s="1311"/>
      <c r="DC55" s="1311"/>
    </row>
    <row r="56" spans="1:109" ht="13.2">
      <c r="A56" s="405"/>
      <c r="B56" s="397"/>
      <c r="G56" s="1321"/>
      <c r="H56" s="1321"/>
      <c r="I56" s="1321"/>
      <c r="J56" s="1321"/>
      <c r="K56" s="1327"/>
      <c r="L56" s="1327"/>
      <c r="M56" s="1327"/>
      <c r="N56" s="1327"/>
      <c r="AN56" s="1325"/>
      <c r="AO56" s="1325"/>
      <c r="AP56" s="1325"/>
      <c r="AQ56" s="1325"/>
      <c r="AR56" s="1325"/>
      <c r="AS56" s="1325"/>
      <c r="AT56" s="1325"/>
      <c r="AU56" s="1325"/>
      <c r="AV56" s="1325"/>
      <c r="AW56" s="1325"/>
      <c r="AX56" s="1325"/>
      <c r="AY56" s="1325"/>
      <c r="AZ56" s="1325"/>
      <c r="BA56" s="1325"/>
      <c r="BB56" s="1328"/>
      <c r="BC56" s="1328"/>
      <c r="BD56" s="1328"/>
      <c r="BE56" s="1328"/>
      <c r="BF56" s="1328"/>
      <c r="BG56" s="1328"/>
      <c r="BH56" s="1328"/>
      <c r="BI56" s="1328"/>
      <c r="BJ56" s="1328"/>
      <c r="BK56" s="1328"/>
      <c r="BL56" s="1328"/>
      <c r="BM56" s="1328"/>
      <c r="BN56" s="1328"/>
      <c r="BO56" s="1328"/>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ht="13.2">
      <c r="B57" s="409"/>
      <c r="G57" s="1321"/>
      <c r="H57" s="1321"/>
      <c r="I57" s="1330"/>
      <c r="J57" s="1330"/>
      <c r="K57" s="1327"/>
      <c r="L57" s="1327"/>
      <c r="M57" s="1327"/>
      <c r="N57" s="1327"/>
      <c r="AM57" s="390"/>
      <c r="AN57" s="1325"/>
      <c r="AO57" s="1325"/>
      <c r="AP57" s="1325"/>
      <c r="AQ57" s="1325"/>
      <c r="AR57" s="1325"/>
      <c r="AS57" s="1325"/>
      <c r="AT57" s="1325"/>
      <c r="AU57" s="1325"/>
      <c r="AV57" s="1325"/>
      <c r="AW57" s="1325"/>
      <c r="AX57" s="1325"/>
      <c r="AY57" s="1325"/>
      <c r="AZ57" s="1325"/>
      <c r="BA57" s="1325"/>
      <c r="BB57" s="1328" t="s">
        <v>621</v>
      </c>
      <c r="BC57" s="1328"/>
      <c r="BD57" s="1328"/>
      <c r="BE57" s="1328"/>
      <c r="BF57" s="1328"/>
      <c r="BG57" s="1328"/>
      <c r="BH57" s="1328"/>
      <c r="BI57" s="1328"/>
      <c r="BJ57" s="1328"/>
      <c r="BK57" s="1328"/>
      <c r="BL57" s="1328"/>
      <c r="BM57" s="1328"/>
      <c r="BN57" s="1328"/>
      <c r="BO57" s="1328"/>
      <c r="BP57" s="1311">
        <v>58.3</v>
      </c>
      <c r="BQ57" s="1311"/>
      <c r="BR57" s="1311"/>
      <c r="BS57" s="1311"/>
      <c r="BT57" s="1311"/>
      <c r="BU57" s="1311"/>
      <c r="BV57" s="1311"/>
      <c r="BW57" s="1311"/>
      <c r="BX57" s="1311">
        <v>59.6</v>
      </c>
      <c r="BY57" s="1311"/>
      <c r="BZ57" s="1311"/>
      <c r="CA57" s="1311"/>
      <c r="CB57" s="1311"/>
      <c r="CC57" s="1311"/>
      <c r="CD57" s="1311"/>
      <c r="CE57" s="1311"/>
      <c r="CF57" s="1311">
        <v>60.8</v>
      </c>
      <c r="CG57" s="1311"/>
      <c r="CH57" s="1311"/>
      <c r="CI57" s="1311"/>
      <c r="CJ57" s="1311"/>
      <c r="CK57" s="1311"/>
      <c r="CL57" s="1311"/>
      <c r="CM57" s="1311"/>
      <c r="CN57" s="1311">
        <v>61</v>
      </c>
      <c r="CO57" s="1311"/>
      <c r="CP57" s="1311"/>
      <c r="CQ57" s="1311"/>
      <c r="CR57" s="1311"/>
      <c r="CS57" s="1311"/>
      <c r="CT57" s="1311"/>
      <c r="CU57" s="1311"/>
      <c r="CV57" s="1311">
        <v>63</v>
      </c>
      <c r="CW57" s="1311"/>
      <c r="CX57" s="1311"/>
      <c r="CY57" s="1311"/>
      <c r="CZ57" s="1311"/>
      <c r="DA57" s="1311"/>
      <c r="DB57" s="1311"/>
      <c r="DC57" s="1311"/>
      <c r="DD57" s="410"/>
      <c r="DE57" s="409"/>
    </row>
    <row r="58" spans="1:109" s="405" customFormat="1" ht="13.2">
      <c r="A58" s="390"/>
      <c r="B58" s="409"/>
      <c r="G58" s="1321"/>
      <c r="H58" s="1321"/>
      <c r="I58" s="1330"/>
      <c r="J58" s="1330"/>
      <c r="K58" s="1327"/>
      <c r="L58" s="1327"/>
      <c r="M58" s="1327"/>
      <c r="N58" s="1327"/>
      <c r="AM58" s="390"/>
      <c r="AN58" s="1325"/>
      <c r="AO58" s="1325"/>
      <c r="AP58" s="1325"/>
      <c r="AQ58" s="1325"/>
      <c r="AR58" s="1325"/>
      <c r="AS58" s="1325"/>
      <c r="AT58" s="1325"/>
      <c r="AU58" s="1325"/>
      <c r="AV58" s="1325"/>
      <c r="AW58" s="1325"/>
      <c r="AX58" s="1325"/>
      <c r="AY58" s="1325"/>
      <c r="AZ58" s="1325"/>
      <c r="BA58" s="1325"/>
      <c r="BB58" s="1328"/>
      <c r="BC58" s="1328"/>
      <c r="BD58" s="1328"/>
      <c r="BE58" s="1328"/>
      <c r="BF58" s="1328"/>
      <c r="BG58" s="1328"/>
      <c r="BH58" s="1328"/>
      <c r="BI58" s="1328"/>
      <c r="BJ58" s="1328"/>
      <c r="BK58" s="1328"/>
      <c r="BL58" s="1328"/>
      <c r="BM58" s="1328"/>
      <c r="BN58" s="1328"/>
      <c r="BO58" s="1328"/>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ht="13.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c r="B63" s="416" t="s">
        <v>623</v>
      </c>
    </row>
    <row r="64" spans="1:109" ht="13.2">
      <c r="B64" s="397"/>
      <c r="G64" s="404"/>
      <c r="I64" s="417"/>
      <c r="J64" s="417"/>
      <c r="K64" s="417"/>
      <c r="L64" s="417"/>
      <c r="M64" s="417"/>
      <c r="N64" s="418"/>
      <c r="AM64" s="404"/>
      <c r="AN64" s="404" t="s">
        <v>617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c r="B65" s="397"/>
      <c r="AN65" s="1312" t="s">
        <v>626</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ht="13.2">
      <c r="B66" s="397"/>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ht="13.2">
      <c r="B67" s="397"/>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ht="13.2">
      <c r="B68" s="397"/>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ht="13.2">
      <c r="B69" s="397"/>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ht="13.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c r="B71" s="397"/>
      <c r="G71" s="422"/>
      <c r="I71" s="423"/>
      <c r="J71" s="420"/>
      <c r="K71" s="420"/>
      <c r="L71" s="421"/>
      <c r="M71" s="420"/>
      <c r="N71" s="421"/>
      <c r="AM71" s="422"/>
      <c r="AN71" s="390" t="s">
        <v>618</v>
      </c>
    </row>
    <row r="72" spans="2:107" ht="13.2">
      <c r="B72" s="397"/>
      <c r="G72" s="1321"/>
      <c r="H72" s="1321"/>
      <c r="I72" s="1321"/>
      <c r="J72" s="1321"/>
      <c r="K72" s="407"/>
      <c r="L72" s="407"/>
      <c r="M72" s="408"/>
      <c r="N72" s="408"/>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569</v>
      </c>
      <c r="BQ72" s="1325"/>
      <c r="BR72" s="1325"/>
      <c r="BS72" s="1325"/>
      <c r="BT72" s="1325"/>
      <c r="BU72" s="1325"/>
      <c r="BV72" s="1325"/>
      <c r="BW72" s="1325"/>
      <c r="BX72" s="1325" t="s">
        <v>570</v>
      </c>
      <c r="BY72" s="1325"/>
      <c r="BZ72" s="1325"/>
      <c r="CA72" s="1325"/>
      <c r="CB72" s="1325"/>
      <c r="CC72" s="1325"/>
      <c r="CD72" s="1325"/>
      <c r="CE72" s="1325"/>
      <c r="CF72" s="1325" t="s">
        <v>571</v>
      </c>
      <c r="CG72" s="1325"/>
      <c r="CH72" s="1325"/>
      <c r="CI72" s="1325"/>
      <c r="CJ72" s="1325"/>
      <c r="CK72" s="1325"/>
      <c r="CL72" s="1325"/>
      <c r="CM72" s="1325"/>
      <c r="CN72" s="1325" t="s">
        <v>572</v>
      </c>
      <c r="CO72" s="1325"/>
      <c r="CP72" s="1325"/>
      <c r="CQ72" s="1325"/>
      <c r="CR72" s="1325"/>
      <c r="CS72" s="1325"/>
      <c r="CT72" s="1325"/>
      <c r="CU72" s="1325"/>
      <c r="CV72" s="1325" t="s">
        <v>573</v>
      </c>
      <c r="CW72" s="1325"/>
      <c r="CX72" s="1325"/>
      <c r="CY72" s="1325"/>
      <c r="CZ72" s="1325"/>
      <c r="DA72" s="1325"/>
      <c r="DB72" s="1325"/>
      <c r="DC72" s="1325"/>
    </row>
    <row r="73" spans="2:107" ht="13.2">
      <c r="B73" s="397"/>
      <c r="G73" s="1326"/>
      <c r="H73" s="1326"/>
      <c r="I73" s="1326"/>
      <c r="J73" s="1326"/>
      <c r="K73" s="1331"/>
      <c r="L73" s="1331"/>
      <c r="M73" s="1331"/>
      <c r="N73" s="1331"/>
      <c r="AM73" s="406"/>
      <c r="AN73" s="1328" t="s">
        <v>619</v>
      </c>
      <c r="AO73" s="1328"/>
      <c r="AP73" s="1328"/>
      <c r="AQ73" s="1328"/>
      <c r="AR73" s="1328"/>
      <c r="AS73" s="1328"/>
      <c r="AT73" s="1328"/>
      <c r="AU73" s="1328"/>
      <c r="AV73" s="1328"/>
      <c r="AW73" s="1328"/>
      <c r="AX73" s="1328"/>
      <c r="AY73" s="1328"/>
      <c r="AZ73" s="1328"/>
      <c r="BA73" s="1328"/>
      <c r="BB73" s="1328" t="s">
        <v>620</v>
      </c>
      <c r="BC73" s="1328"/>
      <c r="BD73" s="1328"/>
      <c r="BE73" s="1328"/>
      <c r="BF73" s="1328"/>
      <c r="BG73" s="1328"/>
      <c r="BH73" s="1328"/>
      <c r="BI73" s="1328"/>
      <c r="BJ73" s="1328"/>
      <c r="BK73" s="1328"/>
      <c r="BL73" s="1328"/>
      <c r="BM73" s="1328"/>
      <c r="BN73" s="1328"/>
      <c r="BO73" s="1328"/>
      <c r="BP73" s="1311">
        <v>21.4</v>
      </c>
      <c r="BQ73" s="1311"/>
      <c r="BR73" s="1311"/>
      <c r="BS73" s="1311"/>
      <c r="BT73" s="1311"/>
      <c r="BU73" s="1311"/>
      <c r="BV73" s="1311"/>
      <c r="BW73" s="1311"/>
      <c r="BX73" s="1311">
        <v>15.1</v>
      </c>
      <c r="BY73" s="1311"/>
      <c r="BZ73" s="1311"/>
      <c r="CA73" s="1311"/>
      <c r="CB73" s="1311"/>
      <c r="CC73" s="1311"/>
      <c r="CD73" s="1311"/>
      <c r="CE73" s="1311"/>
      <c r="CF73" s="1311">
        <v>14.2</v>
      </c>
      <c r="CG73" s="1311"/>
      <c r="CH73" s="1311"/>
      <c r="CI73" s="1311"/>
      <c r="CJ73" s="1311"/>
      <c r="CK73" s="1311"/>
      <c r="CL73" s="1311"/>
      <c r="CM73" s="1311"/>
      <c r="CN73" s="1311">
        <v>25.8</v>
      </c>
      <c r="CO73" s="1311"/>
      <c r="CP73" s="1311"/>
      <c r="CQ73" s="1311"/>
      <c r="CR73" s="1311"/>
      <c r="CS73" s="1311"/>
      <c r="CT73" s="1311"/>
      <c r="CU73" s="1311"/>
      <c r="CV73" s="1311">
        <v>24.9</v>
      </c>
      <c r="CW73" s="1311"/>
      <c r="CX73" s="1311"/>
      <c r="CY73" s="1311"/>
      <c r="CZ73" s="1311"/>
      <c r="DA73" s="1311"/>
      <c r="DB73" s="1311"/>
      <c r="DC73" s="1311"/>
    </row>
    <row r="74" spans="2:107" ht="13.2">
      <c r="B74" s="397"/>
      <c r="G74" s="1326"/>
      <c r="H74" s="1326"/>
      <c r="I74" s="1326"/>
      <c r="J74" s="1326"/>
      <c r="K74" s="1331"/>
      <c r="L74" s="1331"/>
      <c r="M74" s="1331"/>
      <c r="N74" s="1331"/>
      <c r="AM74" s="406"/>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2">
      <c r="B75" s="397"/>
      <c r="G75" s="1326"/>
      <c r="H75" s="1326"/>
      <c r="I75" s="1321"/>
      <c r="J75" s="1321"/>
      <c r="K75" s="1327"/>
      <c r="L75" s="1327"/>
      <c r="M75" s="1327"/>
      <c r="N75" s="1327"/>
      <c r="AM75" s="406"/>
      <c r="AN75" s="1328"/>
      <c r="AO75" s="1328"/>
      <c r="AP75" s="1328"/>
      <c r="AQ75" s="1328"/>
      <c r="AR75" s="1328"/>
      <c r="AS75" s="1328"/>
      <c r="AT75" s="1328"/>
      <c r="AU75" s="1328"/>
      <c r="AV75" s="1328"/>
      <c r="AW75" s="1328"/>
      <c r="AX75" s="1328"/>
      <c r="AY75" s="1328"/>
      <c r="AZ75" s="1328"/>
      <c r="BA75" s="1328"/>
      <c r="BB75" s="1328" t="s">
        <v>624</v>
      </c>
      <c r="BC75" s="1328"/>
      <c r="BD75" s="1328"/>
      <c r="BE75" s="1328"/>
      <c r="BF75" s="1328"/>
      <c r="BG75" s="1328"/>
      <c r="BH75" s="1328"/>
      <c r="BI75" s="1328"/>
      <c r="BJ75" s="1328"/>
      <c r="BK75" s="1328"/>
      <c r="BL75" s="1328"/>
      <c r="BM75" s="1328"/>
      <c r="BN75" s="1328"/>
      <c r="BO75" s="1328"/>
      <c r="BP75" s="1311">
        <v>7.8</v>
      </c>
      <c r="BQ75" s="1311"/>
      <c r="BR75" s="1311"/>
      <c r="BS75" s="1311"/>
      <c r="BT75" s="1311"/>
      <c r="BU75" s="1311"/>
      <c r="BV75" s="1311"/>
      <c r="BW75" s="1311"/>
      <c r="BX75" s="1311">
        <v>7.5</v>
      </c>
      <c r="BY75" s="1311"/>
      <c r="BZ75" s="1311"/>
      <c r="CA75" s="1311"/>
      <c r="CB75" s="1311"/>
      <c r="CC75" s="1311"/>
      <c r="CD75" s="1311"/>
      <c r="CE75" s="1311"/>
      <c r="CF75" s="1311">
        <v>8.1</v>
      </c>
      <c r="CG75" s="1311"/>
      <c r="CH75" s="1311"/>
      <c r="CI75" s="1311"/>
      <c r="CJ75" s="1311"/>
      <c r="CK75" s="1311"/>
      <c r="CL75" s="1311"/>
      <c r="CM75" s="1311"/>
      <c r="CN75" s="1311">
        <v>8.6</v>
      </c>
      <c r="CO75" s="1311"/>
      <c r="CP75" s="1311"/>
      <c r="CQ75" s="1311"/>
      <c r="CR75" s="1311"/>
      <c r="CS75" s="1311"/>
      <c r="CT75" s="1311"/>
      <c r="CU75" s="1311"/>
      <c r="CV75" s="1311">
        <v>8.9</v>
      </c>
      <c r="CW75" s="1311"/>
      <c r="CX75" s="1311"/>
      <c r="CY75" s="1311"/>
      <c r="CZ75" s="1311"/>
      <c r="DA75" s="1311"/>
      <c r="DB75" s="1311"/>
      <c r="DC75" s="1311"/>
    </row>
    <row r="76" spans="2:107" ht="13.2">
      <c r="B76" s="397"/>
      <c r="G76" s="1326"/>
      <c r="H76" s="1326"/>
      <c r="I76" s="1321"/>
      <c r="J76" s="1321"/>
      <c r="K76" s="1327"/>
      <c r="L76" s="1327"/>
      <c r="M76" s="1327"/>
      <c r="N76" s="1327"/>
      <c r="AM76" s="406"/>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2">
      <c r="B77" s="397"/>
      <c r="G77" s="1321"/>
      <c r="H77" s="1321"/>
      <c r="I77" s="1321"/>
      <c r="J77" s="1321"/>
      <c r="K77" s="1331"/>
      <c r="L77" s="1331"/>
      <c r="M77" s="1331"/>
      <c r="N77" s="1331"/>
      <c r="AN77" s="1325" t="s">
        <v>622</v>
      </c>
      <c r="AO77" s="1325"/>
      <c r="AP77" s="1325"/>
      <c r="AQ77" s="1325"/>
      <c r="AR77" s="1325"/>
      <c r="AS77" s="1325"/>
      <c r="AT77" s="1325"/>
      <c r="AU77" s="1325"/>
      <c r="AV77" s="1325"/>
      <c r="AW77" s="1325"/>
      <c r="AX77" s="1325"/>
      <c r="AY77" s="1325"/>
      <c r="AZ77" s="1325"/>
      <c r="BA77" s="1325"/>
      <c r="BB77" s="1328" t="s">
        <v>620</v>
      </c>
      <c r="BC77" s="1328"/>
      <c r="BD77" s="1328"/>
      <c r="BE77" s="1328"/>
      <c r="BF77" s="1328"/>
      <c r="BG77" s="1328"/>
      <c r="BH77" s="1328"/>
      <c r="BI77" s="1328"/>
      <c r="BJ77" s="1328"/>
      <c r="BK77" s="1328"/>
      <c r="BL77" s="1328"/>
      <c r="BM77" s="1328"/>
      <c r="BN77" s="1328"/>
      <c r="BO77" s="1328"/>
      <c r="BP77" s="1311">
        <v>54.6</v>
      </c>
      <c r="BQ77" s="1311"/>
      <c r="BR77" s="1311"/>
      <c r="BS77" s="1311"/>
      <c r="BT77" s="1311"/>
      <c r="BU77" s="1311"/>
      <c r="BV77" s="1311"/>
      <c r="BW77" s="1311"/>
      <c r="BX77" s="1311">
        <v>53.2</v>
      </c>
      <c r="BY77" s="1311"/>
      <c r="BZ77" s="1311"/>
      <c r="CA77" s="1311"/>
      <c r="CB77" s="1311"/>
      <c r="CC77" s="1311"/>
      <c r="CD77" s="1311"/>
      <c r="CE77" s="1311"/>
      <c r="CF77" s="1311">
        <v>47.9</v>
      </c>
      <c r="CG77" s="1311"/>
      <c r="CH77" s="1311"/>
      <c r="CI77" s="1311"/>
      <c r="CJ77" s="1311"/>
      <c r="CK77" s="1311"/>
      <c r="CL77" s="1311"/>
      <c r="CM77" s="1311"/>
      <c r="CN77" s="1311">
        <v>49</v>
      </c>
      <c r="CO77" s="1311"/>
      <c r="CP77" s="1311"/>
      <c r="CQ77" s="1311"/>
      <c r="CR77" s="1311"/>
      <c r="CS77" s="1311"/>
      <c r="CT77" s="1311"/>
      <c r="CU77" s="1311"/>
      <c r="CV77" s="1311">
        <v>41.3</v>
      </c>
      <c r="CW77" s="1311"/>
      <c r="CX77" s="1311"/>
      <c r="CY77" s="1311"/>
      <c r="CZ77" s="1311"/>
      <c r="DA77" s="1311"/>
      <c r="DB77" s="1311"/>
      <c r="DC77" s="1311"/>
    </row>
    <row r="78" spans="2:107" ht="13.2">
      <c r="B78" s="397"/>
      <c r="G78" s="1321"/>
      <c r="H78" s="1321"/>
      <c r="I78" s="1321"/>
      <c r="J78" s="1321"/>
      <c r="K78" s="1331"/>
      <c r="L78" s="1331"/>
      <c r="M78" s="1331"/>
      <c r="N78" s="1331"/>
      <c r="AN78" s="1325"/>
      <c r="AO78" s="1325"/>
      <c r="AP78" s="1325"/>
      <c r="AQ78" s="1325"/>
      <c r="AR78" s="1325"/>
      <c r="AS78" s="1325"/>
      <c r="AT78" s="1325"/>
      <c r="AU78" s="1325"/>
      <c r="AV78" s="1325"/>
      <c r="AW78" s="1325"/>
      <c r="AX78" s="1325"/>
      <c r="AY78" s="1325"/>
      <c r="AZ78" s="1325"/>
      <c r="BA78" s="1325"/>
      <c r="BB78" s="1328"/>
      <c r="BC78" s="1328"/>
      <c r="BD78" s="1328"/>
      <c r="BE78" s="1328"/>
      <c r="BF78" s="1328"/>
      <c r="BG78" s="1328"/>
      <c r="BH78" s="1328"/>
      <c r="BI78" s="1328"/>
      <c r="BJ78" s="1328"/>
      <c r="BK78" s="1328"/>
      <c r="BL78" s="1328"/>
      <c r="BM78" s="1328"/>
      <c r="BN78" s="1328"/>
      <c r="BO78" s="1328"/>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2">
      <c r="B79" s="397"/>
      <c r="G79" s="1321"/>
      <c r="H79" s="1321"/>
      <c r="I79" s="1330"/>
      <c r="J79" s="1330"/>
      <c r="K79" s="1332"/>
      <c r="L79" s="1332"/>
      <c r="M79" s="1332"/>
      <c r="N79" s="1332"/>
      <c r="AN79" s="1325"/>
      <c r="AO79" s="1325"/>
      <c r="AP79" s="1325"/>
      <c r="AQ79" s="1325"/>
      <c r="AR79" s="1325"/>
      <c r="AS79" s="1325"/>
      <c r="AT79" s="1325"/>
      <c r="AU79" s="1325"/>
      <c r="AV79" s="1325"/>
      <c r="AW79" s="1325"/>
      <c r="AX79" s="1325"/>
      <c r="AY79" s="1325"/>
      <c r="AZ79" s="1325"/>
      <c r="BA79" s="1325"/>
      <c r="BB79" s="1328" t="s">
        <v>624</v>
      </c>
      <c r="BC79" s="1328"/>
      <c r="BD79" s="1328"/>
      <c r="BE79" s="1328"/>
      <c r="BF79" s="1328"/>
      <c r="BG79" s="1328"/>
      <c r="BH79" s="1328"/>
      <c r="BI79" s="1328"/>
      <c r="BJ79" s="1328"/>
      <c r="BK79" s="1328"/>
      <c r="BL79" s="1328"/>
      <c r="BM79" s="1328"/>
      <c r="BN79" s="1328"/>
      <c r="BO79" s="1328"/>
      <c r="BP79" s="1311">
        <v>10</v>
      </c>
      <c r="BQ79" s="1311"/>
      <c r="BR79" s="1311"/>
      <c r="BS79" s="1311"/>
      <c r="BT79" s="1311"/>
      <c r="BU79" s="1311"/>
      <c r="BV79" s="1311"/>
      <c r="BW79" s="1311"/>
      <c r="BX79" s="1311">
        <v>9.8000000000000007</v>
      </c>
      <c r="BY79" s="1311"/>
      <c r="BZ79" s="1311"/>
      <c r="CA79" s="1311"/>
      <c r="CB79" s="1311"/>
      <c r="CC79" s="1311"/>
      <c r="CD79" s="1311"/>
      <c r="CE79" s="1311"/>
      <c r="CF79" s="1311">
        <v>9.6</v>
      </c>
      <c r="CG79" s="1311"/>
      <c r="CH79" s="1311"/>
      <c r="CI79" s="1311"/>
      <c r="CJ79" s="1311"/>
      <c r="CK79" s="1311"/>
      <c r="CL79" s="1311"/>
      <c r="CM79" s="1311"/>
      <c r="CN79" s="1311">
        <v>9.5</v>
      </c>
      <c r="CO79" s="1311"/>
      <c r="CP79" s="1311"/>
      <c r="CQ79" s="1311"/>
      <c r="CR79" s="1311"/>
      <c r="CS79" s="1311"/>
      <c r="CT79" s="1311"/>
      <c r="CU79" s="1311"/>
      <c r="CV79" s="1311">
        <v>9.1999999999999993</v>
      </c>
      <c r="CW79" s="1311"/>
      <c r="CX79" s="1311"/>
      <c r="CY79" s="1311"/>
      <c r="CZ79" s="1311"/>
      <c r="DA79" s="1311"/>
      <c r="DB79" s="1311"/>
      <c r="DC79" s="1311"/>
    </row>
    <row r="80" spans="2:107" ht="13.2">
      <c r="B80" s="397"/>
      <c r="G80" s="1321"/>
      <c r="H80" s="1321"/>
      <c r="I80" s="1330"/>
      <c r="J80" s="1330"/>
      <c r="K80" s="1332"/>
      <c r="L80" s="1332"/>
      <c r="M80" s="1332"/>
      <c r="N80" s="1332"/>
      <c r="AN80" s="1325"/>
      <c r="AO80" s="1325"/>
      <c r="AP80" s="1325"/>
      <c r="AQ80" s="1325"/>
      <c r="AR80" s="1325"/>
      <c r="AS80" s="1325"/>
      <c r="AT80" s="1325"/>
      <c r="AU80" s="1325"/>
      <c r="AV80" s="1325"/>
      <c r="AW80" s="1325"/>
      <c r="AX80" s="1325"/>
      <c r="AY80" s="1325"/>
      <c r="AZ80" s="1325"/>
      <c r="BA80" s="1325"/>
      <c r="BB80" s="1328"/>
      <c r="BC80" s="1328"/>
      <c r="BD80" s="1328"/>
      <c r="BE80" s="1328"/>
      <c r="BF80" s="1328"/>
      <c r="BG80" s="1328"/>
      <c r="BH80" s="1328"/>
      <c r="BI80" s="1328"/>
      <c r="BJ80" s="1328"/>
      <c r="BK80" s="1328"/>
      <c r="BL80" s="1328"/>
      <c r="BM80" s="1328"/>
      <c r="BN80" s="1328"/>
      <c r="BO80" s="1328"/>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2">
      <c r="B81" s="397"/>
    </row>
    <row r="82" spans="2:109" ht="16.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c r="DD84" s="390"/>
      <c r="DE84" s="390"/>
    </row>
    <row r="85" spans="2:109" ht="13.2">
      <c r="DD85" s="390"/>
      <c r="DE85" s="390"/>
    </row>
    <row r="86" spans="2:109" ht="13.2" hidden="1">
      <c r="DD86" s="390"/>
      <c r="DE86" s="390"/>
    </row>
    <row r="87" spans="2:109" ht="13.2" hidden="1">
      <c r="K87" s="425"/>
      <c r="AQ87" s="425"/>
      <c r="BC87" s="425"/>
      <c r="BO87" s="425"/>
      <c r="CA87" s="425"/>
      <c r="CM87" s="425"/>
      <c r="CY87" s="425"/>
      <c r="DD87" s="390"/>
      <c r="DE87" s="390"/>
    </row>
    <row r="88" spans="2:109" ht="13.2" hidden="1">
      <c r="DD88" s="390"/>
      <c r="DE88" s="390"/>
    </row>
    <row r="89" spans="2:109" ht="13.2" hidden="1">
      <c r="DD89" s="390"/>
      <c r="DE89" s="390"/>
    </row>
    <row r="90" spans="2:109" ht="13.2" hidden="1">
      <c r="DD90" s="390"/>
      <c r="DE90" s="390"/>
    </row>
    <row r="91" spans="2:109" ht="13.2"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K+O/Q4+IgVfxitEi2sccQo024Cpp5BYqYStcyowlDqU8toHTmbc2bfJI5IGkeGgpv+QoRWYbKI+QhOvTQ6VvqA==" saltValue="UitHeGctCOeMxbi8Aw+uL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5" zoomScaleNormal="75" zoomScaleSheetLayoutView="70" workbookViewId="0"/>
  </sheetViews>
  <sheetFormatPr defaultColWidth="0" defaultRowHeight="13.5" customHeight="1" zeroHeight="1"/>
  <cols>
    <col min="1" max="34" width="2.44140625" style="293" customWidth="1"/>
    <col min="35" max="122" width="2.44140625" style="292" customWidth="1"/>
    <col min="123" max="16384" width="2.441406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c r="S2" s="292"/>
      <c r="AH2" s="292"/>
    </row>
    <row r="3" spans="1:34" ht="13.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row r="5" spans="1:34" ht="13.2"/>
    <row r="6" spans="1:34" ht="13.2"/>
    <row r="7" spans="1:34" ht="13.2"/>
    <row r="8" spans="1:34" ht="13.2"/>
    <row r="9" spans="1:34" ht="13.2">
      <c r="AH9" s="292"/>
    </row>
    <row r="10" spans="1:34" ht="13.2"/>
    <row r="11" spans="1:34" ht="13.2"/>
    <row r="12" spans="1:34" ht="13.2"/>
    <row r="13" spans="1:34" ht="13.2"/>
    <row r="14" spans="1:34" ht="13.2"/>
    <row r="15" spans="1:34" ht="13.2"/>
    <row r="16" spans="1:34" ht="13.2"/>
    <row r="17" spans="12:34" ht="13.2">
      <c r="AH17" s="292"/>
    </row>
    <row r="18" spans="12:34" ht="13.2"/>
    <row r="19" spans="12:34" ht="13.2"/>
    <row r="20" spans="12:34" ht="13.2">
      <c r="AH20" s="292"/>
    </row>
    <row r="21" spans="12:34" ht="13.2">
      <c r="AH21" s="292"/>
    </row>
    <row r="22" spans="12:34" ht="13.2"/>
    <row r="23" spans="12:34" ht="13.2"/>
    <row r="24" spans="12:34" ht="13.2">
      <c r="Q24" s="292"/>
    </row>
    <row r="25" spans="12:34" ht="13.2"/>
    <row r="26" spans="12:34" ht="13.2"/>
    <row r="27" spans="12:34" ht="13.2"/>
    <row r="28" spans="12:34" ht="13.2">
      <c r="O28" s="292"/>
      <c r="T28" s="292"/>
      <c r="AH28" s="292"/>
    </row>
    <row r="29" spans="12:34" ht="13.2"/>
    <row r="30" spans="12:34" ht="13.2"/>
    <row r="31" spans="12:34" ht="13.2">
      <c r="Q31" s="292"/>
    </row>
    <row r="32" spans="12:34" ht="13.2">
      <c r="L32" s="292"/>
    </row>
    <row r="33" spans="2:34" ht="13.2">
      <c r="C33" s="292"/>
      <c r="E33" s="292"/>
      <c r="G33" s="292"/>
      <c r="I33" s="292"/>
      <c r="X33" s="292"/>
    </row>
    <row r="34" spans="2:34" ht="13.2">
      <c r="B34" s="292"/>
      <c r="P34" s="292"/>
      <c r="R34" s="292"/>
      <c r="T34" s="292"/>
    </row>
    <row r="35" spans="2:34" ht="13.2">
      <c r="D35" s="292"/>
      <c r="W35" s="292"/>
      <c r="AC35" s="292"/>
      <c r="AD35" s="292"/>
      <c r="AE35" s="292"/>
      <c r="AF35" s="292"/>
      <c r="AG35" s="292"/>
      <c r="AH35" s="292"/>
    </row>
    <row r="36" spans="2:34" ht="13.2">
      <c r="H36" s="292"/>
      <c r="J36" s="292"/>
      <c r="K36" s="292"/>
      <c r="M36" s="292"/>
      <c r="Y36" s="292"/>
      <c r="Z36" s="292"/>
      <c r="AA36" s="292"/>
      <c r="AB36" s="292"/>
      <c r="AC36" s="292"/>
      <c r="AD36" s="292"/>
      <c r="AE36" s="292"/>
      <c r="AF36" s="292"/>
      <c r="AG36" s="292"/>
      <c r="AH36" s="292"/>
    </row>
    <row r="37" spans="2:34" ht="13.2">
      <c r="AH37" s="292"/>
    </row>
    <row r="38" spans="2:34" ht="13.2">
      <c r="AG38" s="292"/>
      <c r="AH38" s="292"/>
    </row>
    <row r="39" spans="2:34" ht="13.2"/>
    <row r="40" spans="2:34" ht="13.2">
      <c r="X40" s="292"/>
    </row>
    <row r="41" spans="2:34" ht="13.2">
      <c r="R41" s="292"/>
    </row>
    <row r="42" spans="2:34" ht="13.2">
      <c r="W42" s="292"/>
    </row>
    <row r="43" spans="2:34" ht="13.2">
      <c r="Y43" s="292"/>
      <c r="Z43" s="292"/>
      <c r="AA43" s="292"/>
      <c r="AB43" s="292"/>
      <c r="AC43" s="292"/>
      <c r="AD43" s="292"/>
      <c r="AE43" s="292"/>
      <c r="AF43" s="292"/>
      <c r="AG43" s="292"/>
      <c r="AH43" s="292"/>
    </row>
    <row r="44" spans="2:34" ht="13.2">
      <c r="AH44" s="292"/>
    </row>
    <row r="45" spans="2:34" ht="13.2">
      <c r="X45" s="292"/>
    </row>
    <row r="46" spans="2:34" ht="13.2"/>
    <row r="47" spans="2:34" ht="13.2"/>
    <row r="48" spans="2:34" ht="13.2">
      <c r="W48" s="292"/>
      <c r="Y48" s="292"/>
      <c r="Z48" s="292"/>
      <c r="AA48" s="292"/>
      <c r="AB48" s="292"/>
      <c r="AC48" s="292"/>
      <c r="AD48" s="292"/>
      <c r="AE48" s="292"/>
      <c r="AF48" s="292"/>
      <c r="AG48" s="292"/>
      <c r="AH48" s="292"/>
    </row>
    <row r="49" spans="28:34" ht="13.2"/>
    <row r="50" spans="28:34" ht="13.2">
      <c r="AE50" s="292"/>
      <c r="AF50" s="292"/>
      <c r="AG50" s="292"/>
      <c r="AH50" s="292"/>
    </row>
    <row r="51" spans="28:34" ht="13.2">
      <c r="AC51" s="292"/>
      <c r="AD51" s="292"/>
      <c r="AE51" s="292"/>
      <c r="AF51" s="292"/>
      <c r="AG51" s="292"/>
      <c r="AH51" s="292"/>
    </row>
    <row r="52" spans="28:34" ht="13.2"/>
    <row r="53" spans="28:34" ht="13.2">
      <c r="AF53" s="292"/>
      <c r="AG53" s="292"/>
      <c r="AH53" s="292"/>
    </row>
    <row r="54" spans="28:34" ht="13.2">
      <c r="AH54" s="292"/>
    </row>
    <row r="55" spans="28:34" ht="13.2"/>
    <row r="56" spans="28:34" ht="13.2">
      <c r="AB56" s="292"/>
      <c r="AC56" s="292"/>
      <c r="AD56" s="292"/>
      <c r="AE56" s="292"/>
      <c r="AF56" s="292"/>
      <c r="AG56" s="292"/>
      <c r="AH56" s="292"/>
    </row>
    <row r="57" spans="28:34" ht="13.2">
      <c r="AH57" s="292"/>
    </row>
    <row r="58" spans="28:34" ht="13.2">
      <c r="AH58" s="292"/>
    </row>
    <row r="59" spans="28:34" ht="13.2"/>
    <row r="60" spans="28:34" ht="13.2"/>
    <row r="61" spans="28:34" ht="13.2"/>
    <row r="62" spans="28:34" ht="13.2"/>
    <row r="63" spans="28:34" ht="13.2">
      <c r="AH63" s="292"/>
    </row>
    <row r="64" spans="28:34" ht="13.2">
      <c r="AG64" s="292"/>
      <c r="AH64" s="292"/>
    </row>
    <row r="65" spans="28:34" ht="13.2"/>
    <row r="66" spans="28:34" ht="13.2"/>
    <row r="67" spans="28:34" ht="13.2"/>
    <row r="68" spans="28:34" ht="13.2">
      <c r="AB68" s="292"/>
      <c r="AC68" s="292"/>
      <c r="AD68" s="292"/>
      <c r="AE68" s="292"/>
      <c r="AF68" s="292"/>
      <c r="AG68" s="292"/>
      <c r="AH68" s="292"/>
    </row>
    <row r="69" spans="28:34" ht="13.2">
      <c r="AF69" s="292"/>
      <c r="AG69" s="292"/>
      <c r="AH69" s="292"/>
    </row>
    <row r="70" spans="28:34" ht="13.2"/>
    <row r="71" spans="28:34" ht="13.2"/>
    <row r="72" spans="28:34" ht="13.2"/>
    <row r="73" spans="28:34" ht="13.2"/>
    <row r="74" spans="28:34" ht="13.2"/>
    <row r="75" spans="28:34" ht="13.2">
      <c r="AH75" s="292"/>
    </row>
    <row r="76" spans="28:34" ht="13.2">
      <c r="AF76" s="292"/>
      <c r="AG76" s="292"/>
      <c r="AH76" s="292"/>
    </row>
    <row r="77" spans="28:34" ht="13.2">
      <c r="AG77" s="292"/>
      <c r="AH77" s="292"/>
    </row>
    <row r="78" spans="28:34" ht="13.2"/>
    <row r="79" spans="28:34" ht="13.2"/>
    <row r="80" spans="28:34" ht="13.2"/>
    <row r="81" spans="25:34" ht="13.2"/>
    <row r="82" spans="25:34" ht="13.2">
      <c r="Y82" s="292"/>
    </row>
    <row r="83" spans="25:34" ht="13.2">
      <c r="Y83" s="292"/>
      <c r="Z83" s="292"/>
      <c r="AA83" s="292"/>
      <c r="AB83" s="292"/>
      <c r="AC83" s="292"/>
      <c r="AD83" s="292"/>
      <c r="AE83" s="292"/>
      <c r="AF83" s="292"/>
      <c r="AG83" s="292"/>
      <c r="AH83" s="292"/>
    </row>
    <row r="84" spans="25:34" ht="13.2"/>
    <row r="85" spans="25:34" ht="13.2"/>
    <row r="86" spans="25:34" ht="13.2"/>
    <row r="87" spans="25:34" ht="13.2"/>
    <row r="88" spans="25:34" ht="13.2">
      <c r="AH88" s="292"/>
    </row>
    <row r="89" spans="25:34" ht="13.2"/>
    <row r="90" spans="25:34" ht="13.2"/>
    <row r="91" spans="25:34" ht="13.2"/>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516</v>
      </c>
    </row>
  </sheetData>
  <sheetProtection algorithmName="SHA-512" hashValue="Gx29GJ/j39TKolH5QZrXN7l0DzI8EtooQ9IL78EpiEwySrBeogbAMz2mS++AmHMGZHYEi8FTBP9AIRYg5Mjy+g==" saltValue="BhYOvg/JM4n8g/zSdtj27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5" zoomScaleNormal="75" zoomScaleSheetLayoutView="55" workbookViewId="0"/>
  </sheetViews>
  <sheetFormatPr defaultColWidth="0" defaultRowHeight="13.5" customHeight="1" zeroHeight="1"/>
  <cols>
    <col min="1" max="34" width="2.44140625" style="293" customWidth="1"/>
    <col min="35" max="122" width="2.44140625" style="292" customWidth="1"/>
    <col min="123" max="16384" width="2.441406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c r="S2" s="292"/>
      <c r="AH2" s="292"/>
    </row>
    <row r="3" spans="2:34" ht="13.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row r="5" spans="2:34" ht="13.2"/>
    <row r="6" spans="2:34" ht="13.2"/>
    <row r="7" spans="2:34" ht="13.2"/>
    <row r="8" spans="2:34" ht="13.2"/>
    <row r="9" spans="2:34" ht="13.2">
      <c r="AH9" s="292"/>
    </row>
    <row r="10" spans="2:34" ht="13.2"/>
    <row r="11" spans="2:34" ht="13.2"/>
    <row r="12" spans="2:34" ht="13.2"/>
    <row r="13" spans="2:34" ht="13.2"/>
    <row r="14" spans="2:34" ht="13.2"/>
    <row r="15" spans="2:34" ht="13.2"/>
    <row r="16" spans="2:34" ht="13.2"/>
    <row r="17" spans="12:34" ht="13.2">
      <c r="AH17" s="292"/>
    </row>
    <row r="18" spans="12:34" ht="13.2"/>
    <row r="19" spans="12:34" ht="13.2"/>
    <row r="20" spans="12:34" ht="13.2">
      <c r="AH20" s="292"/>
    </row>
    <row r="21" spans="12:34" ht="13.2">
      <c r="AH21" s="292"/>
    </row>
    <row r="22" spans="12:34" ht="13.2"/>
    <row r="23" spans="12:34" ht="13.2"/>
    <row r="24" spans="12:34" ht="13.2">
      <c r="Q24" s="292"/>
    </row>
    <row r="25" spans="12:34" ht="13.2"/>
    <row r="26" spans="12:34" ht="13.2"/>
    <row r="27" spans="12:34" ht="13.2"/>
    <row r="28" spans="12:34" ht="13.2">
      <c r="O28" s="292"/>
      <c r="T28" s="292"/>
      <c r="AH28" s="292"/>
    </row>
    <row r="29" spans="12:34" ht="13.2"/>
    <row r="30" spans="12:34" ht="13.2"/>
    <row r="31" spans="12:34" ht="13.2">
      <c r="Q31" s="292"/>
    </row>
    <row r="32" spans="12:34" ht="13.2">
      <c r="L32" s="292"/>
    </row>
    <row r="33" spans="2:34" ht="13.2">
      <c r="C33" s="292"/>
      <c r="E33" s="292"/>
      <c r="G33" s="292"/>
      <c r="I33" s="292"/>
      <c r="X33" s="292"/>
    </row>
    <row r="34" spans="2:34" ht="13.2">
      <c r="B34" s="292"/>
      <c r="P34" s="292"/>
      <c r="R34" s="292"/>
      <c r="T34" s="292"/>
    </row>
    <row r="35" spans="2:34" ht="13.2">
      <c r="D35" s="292"/>
      <c r="W35" s="292"/>
      <c r="AC35" s="292"/>
      <c r="AD35" s="292"/>
      <c r="AE35" s="292"/>
      <c r="AF35" s="292"/>
      <c r="AG35" s="292"/>
      <c r="AH35" s="292"/>
    </row>
    <row r="36" spans="2:34" ht="13.2">
      <c r="H36" s="292"/>
      <c r="J36" s="292"/>
      <c r="K36" s="292"/>
      <c r="M36" s="292"/>
      <c r="Y36" s="292"/>
      <c r="Z36" s="292"/>
      <c r="AA36" s="292"/>
      <c r="AB36" s="292"/>
      <c r="AC36" s="292"/>
      <c r="AD36" s="292"/>
      <c r="AE36" s="292"/>
      <c r="AF36" s="292"/>
      <c r="AG36" s="292"/>
      <c r="AH36" s="292"/>
    </row>
    <row r="37" spans="2:34" ht="13.2">
      <c r="AH37" s="292"/>
    </row>
    <row r="38" spans="2:34" ht="13.2">
      <c r="AG38" s="292"/>
      <c r="AH38" s="292"/>
    </row>
    <row r="39" spans="2:34" ht="13.2"/>
    <row r="40" spans="2:34" ht="13.2">
      <c r="X40" s="292"/>
    </row>
    <row r="41" spans="2:34" ht="13.2">
      <c r="R41" s="292"/>
    </row>
    <row r="42" spans="2:34" ht="13.2">
      <c r="W42" s="292"/>
    </row>
    <row r="43" spans="2:34" ht="13.2">
      <c r="Y43" s="292"/>
      <c r="Z43" s="292"/>
      <c r="AA43" s="292"/>
      <c r="AB43" s="292"/>
      <c r="AC43" s="292"/>
      <c r="AD43" s="292"/>
      <c r="AE43" s="292"/>
      <c r="AF43" s="292"/>
      <c r="AG43" s="292"/>
      <c r="AH43" s="292"/>
    </row>
    <row r="44" spans="2:34" ht="13.2">
      <c r="AH44" s="292"/>
    </row>
    <row r="45" spans="2:34" ht="13.2">
      <c r="X45" s="292"/>
    </row>
    <row r="46" spans="2:34" ht="13.2"/>
    <row r="47" spans="2:34" ht="13.2"/>
    <row r="48" spans="2:34" ht="13.2">
      <c r="W48" s="292"/>
      <c r="Y48" s="292"/>
      <c r="Z48" s="292"/>
      <c r="AA48" s="292"/>
      <c r="AB48" s="292"/>
      <c r="AC48" s="292"/>
      <c r="AD48" s="292"/>
      <c r="AE48" s="292"/>
      <c r="AF48" s="292"/>
      <c r="AG48" s="292"/>
      <c r="AH48" s="292"/>
    </row>
    <row r="49" spans="28:34" ht="13.2"/>
    <row r="50" spans="28:34" ht="13.2">
      <c r="AE50" s="292"/>
      <c r="AF50" s="292"/>
      <c r="AG50" s="292"/>
      <c r="AH50" s="292"/>
    </row>
    <row r="51" spans="28:34" ht="13.2">
      <c r="AC51" s="292"/>
      <c r="AD51" s="292"/>
      <c r="AE51" s="292"/>
      <c r="AF51" s="292"/>
      <c r="AG51" s="292"/>
      <c r="AH51" s="292"/>
    </row>
    <row r="52" spans="28:34" ht="13.2"/>
    <row r="53" spans="28:34" ht="13.2">
      <c r="AF53" s="292"/>
      <c r="AG53" s="292"/>
      <c r="AH53" s="292"/>
    </row>
    <row r="54" spans="28:34" ht="13.2">
      <c r="AH54" s="292"/>
    </row>
    <row r="55" spans="28:34" ht="13.2"/>
    <row r="56" spans="28:34" ht="13.2">
      <c r="AB56" s="292"/>
      <c r="AC56" s="292"/>
      <c r="AD56" s="292"/>
      <c r="AE56" s="292"/>
      <c r="AF56" s="292"/>
      <c r="AG56" s="292"/>
      <c r="AH56" s="292"/>
    </row>
    <row r="57" spans="28:34" ht="13.2">
      <c r="AH57" s="292"/>
    </row>
    <row r="58" spans="28:34" ht="13.2">
      <c r="AH58" s="292"/>
    </row>
    <row r="59" spans="28:34" ht="13.2">
      <c r="AG59" s="292"/>
      <c r="AH59" s="292"/>
    </row>
    <row r="60" spans="28:34" ht="13.2"/>
    <row r="61" spans="28:34" ht="13.2"/>
    <row r="62" spans="28:34" ht="13.2"/>
    <row r="63" spans="28:34" ht="13.2">
      <c r="AH63" s="292"/>
    </row>
    <row r="64" spans="28:34" ht="13.2">
      <c r="AG64" s="292"/>
      <c r="AH64" s="292"/>
    </row>
    <row r="65" spans="28:34" ht="13.2"/>
    <row r="66" spans="28:34" ht="13.2"/>
    <row r="67" spans="28:34" ht="13.2"/>
    <row r="68" spans="28:34" ht="13.2">
      <c r="AB68" s="292"/>
      <c r="AC68" s="292"/>
      <c r="AD68" s="292"/>
      <c r="AE68" s="292"/>
      <c r="AF68" s="292"/>
      <c r="AG68" s="292"/>
      <c r="AH68" s="292"/>
    </row>
    <row r="69" spans="28:34" ht="13.2">
      <c r="AF69" s="292"/>
      <c r="AG69" s="292"/>
      <c r="AH69" s="292"/>
    </row>
    <row r="70" spans="28:34" ht="13.2"/>
    <row r="71" spans="28:34" ht="13.2"/>
    <row r="72" spans="28:34" ht="13.2"/>
    <row r="73" spans="28:34" ht="13.2"/>
    <row r="74" spans="28:34" ht="13.2"/>
    <row r="75" spans="28:34" ht="13.2">
      <c r="AH75" s="292"/>
    </row>
    <row r="76" spans="28:34" ht="13.2">
      <c r="AF76" s="292"/>
      <c r="AG76" s="292"/>
      <c r="AH76" s="292"/>
    </row>
    <row r="77" spans="28:34" ht="13.2">
      <c r="AG77" s="292"/>
      <c r="AH77" s="292"/>
    </row>
    <row r="78" spans="28:34" ht="13.2"/>
    <row r="79" spans="28:34" ht="13.2"/>
    <row r="80" spans="28:34" ht="13.2"/>
    <row r="81" spans="25:34" ht="13.2"/>
    <row r="82" spans="25:34" ht="13.2">
      <c r="Y82" s="292"/>
    </row>
    <row r="83" spans="25:34" ht="13.2">
      <c r="Y83" s="292"/>
      <c r="Z83" s="292"/>
      <c r="AA83" s="292"/>
      <c r="AB83" s="292"/>
      <c r="AC83" s="292"/>
      <c r="AD83" s="292"/>
      <c r="AE83" s="292"/>
      <c r="AF83" s="292"/>
      <c r="AG83" s="292"/>
      <c r="AH83" s="292"/>
    </row>
    <row r="84" spans="25:34" ht="13.2"/>
    <row r="85" spans="25:34" ht="13.2"/>
    <row r="86" spans="25:34" ht="13.2"/>
    <row r="87" spans="25:34" ht="13.2"/>
    <row r="88" spans="25:34" ht="13.2">
      <c r="AH88" s="292"/>
    </row>
    <row r="89" spans="25:34" ht="13.2"/>
    <row r="90" spans="25:34" ht="13.2"/>
    <row r="91" spans="25:34" ht="13.2"/>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516</v>
      </c>
    </row>
  </sheetData>
  <sheetProtection algorithmName="SHA-512" hashValue="NGDwdtfqmIvNVdc7o4voTGFRApX7qVw+5iJNbnivq204QIsnHdBq3MA5tgAXvErE85AxXYv86I3CYhRqehwXfw==" saltValue="9PgxW/Ux3ni0DF3hsMMG0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zoomScale="75" zoomScaleNormal="75" workbookViewId="0"/>
  </sheetViews>
  <sheetFormatPr defaultColWidth="11.109375" defaultRowHeight="13.2"/>
  <cols>
    <col min="1" max="1" width="45.88671875" style="150" customWidth="1"/>
    <col min="2" max="8" width="13.33203125" style="150" customWidth="1"/>
    <col min="9" max="16384" width="11.109375" style="150"/>
  </cols>
  <sheetData>
    <row r="1" spans="1:8">
      <c r="A1" s="144"/>
      <c r="B1" s="145"/>
      <c r="C1" s="146"/>
      <c r="D1" s="147"/>
      <c r="E1" s="148"/>
      <c r="F1" s="148"/>
      <c r="G1" s="148"/>
      <c r="H1" s="149"/>
    </row>
    <row r="2" spans="1:8">
      <c r="A2" s="151"/>
      <c r="B2" s="152"/>
      <c r="C2" s="153"/>
      <c r="D2" s="154" t="s">
        <v>52</v>
      </c>
      <c r="E2" s="155"/>
      <c r="F2" s="156" t="s">
        <v>566</v>
      </c>
      <c r="G2" s="157"/>
      <c r="H2" s="158"/>
    </row>
    <row r="3" spans="1:8">
      <c r="A3" s="154" t="s">
        <v>559</v>
      </c>
      <c r="B3" s="159"/>
      <c r="C3" s="160"/>
      <c r="D3" s="161">
        <v>80747</v>
      </c>
      <c r="E3" s="162"/>
      <c r="F3" s="163">
        <v>83280</v>
      </c>
      <c r="G3" s="164"/>
      <c r="H3" s="165"/>
    </row>
    <row r="4" spans="1:8">
      <c r="A4" s="166"/>
      <c r="B4" s="167"/>
      <c r="C4" s="168"/>
      <c r="D4" s="169">
        <v>39562</v>
      </c>
      <c r="E4" s="170"/>
      <c r="F4" s="171">
        <v>43123</v>
      </c>
      <c r="G4" s="172"/>
      <c r="H4" s="173"/>
    </row>
    <row r="5" spans="1:8">
      <c r="A5" s="154" t="s">
        <v>561</v>
      </c>
      <c r="B5" s="159"/>
      <c r="C5" s="160"/>
      <c r="D5" s="161">
        <v>54639</v>
      </c>
      <c r="E5" s="162"/>
      <c r="F5" s="163">
        <v>88968</v>
      </c>
      <c r="G5" s="164"/>
      <c r="H5" s="165"/>
    </row>
    <row r="6" spans="1:8">
      <c r="A6" s="166"/>
      <c r="B6" s="167"/>
      <c r="C6" s="168"/>
      <c r="D6" s="169">
        <v>36688</v>
      </c>
      <c r="E6" s="170"/>
      <c r="F6" s="171">
        <v>45482</v>
      </c>
      <c r="G6" s="172"/>
      <c r="H6" s="173"/>
    </row>
    <row r="7" spans="1:8">
      <c r="A7" s="154" t="s">
        <v>562</v>
      </c>
      <c r="B7" s="159"/>
      <c r="C7" s="160"/>
      <c r="D7" s="161">
        <v>48728</v>
      </c>
      <c r="E7" s="162"/>
      <c r="F7" s="163">
        <v>85173</v>
      </c>
      <c r="G7" s="164"/>
      <c r="H7" s="165"/>
    </row>
    <row r="8" spans="1:8">
      <c r="A8" s="166"/>
      <c r="B8" s="167"/>
      <c r="C8" s="168"/>
      <c r="D8" s="169">
        <v>35143</v>
      </c>
      <c r="E8" s="170"/>
      <c r="F8" s="171">
        <v>43913</v>
      </c>
      <c r="G8" s="172"/>
      <c r="H8" s="173"/>
    </row>
    <row r="9" spans="1:8">
      <c r="A9" s="154" t="s">
        <v>563</v>
      </c>
      <c r="B9" s="159"/>
      <c r="C9" s="160"/>
      <c r="D9" s="161">
        <v>53277</v>
      </c>
      <c r="E9" s="162"/>
      <c r="F9" s="163">
        <v>94081</v>
      </c>
      <c r="G9" s="164"/>
      <c r="H9" s="165"/>
    </row>
    <row r="10" spans="1:8">
      <c r="A10" s="166"/>
      <c r="B10" s="167"/>
      <c r="C10" s="168"/>
      <c r="D10" s="169">
        <v>37439</v>
      </c>
      <c r="E10" s="170"/>
      <c r="F10" s="171">
        <v>48949</v>
      </c>
      <c r="G10" s="172"/>
      <c r="H10" s="173"/>
    </row>
    <row r="11" spans="1:8">
      <c r="A11" s="154" t="s">
        <v>564</v>
      </c>
      <c r="B11" s="159"/>
      <c r="C11" s="160"/>
      <c r="D11" s="161">
        <v>81063</v>
      </c>
      <c r="E11" s="162"/>
      <c r="F11" s="163">
        <v>92632</v>
      </c>
      <c r="G11" s="164"/>
      <c r="H11" s="165"/>
    </row>
    <row r="12" spans="1:8">
      <c r="A12" s="166"/>
      <c r="B12" s="167"/>
      <c r="C12" s="174"/>
      <c r="D12" s="169">
        <v>55725</v>
      </c>
      <c r="E12" s="170"/>
      <c r="F12" s="171">
        <v>47978</v>
      </c>
      <c r="G12" s="172"/>
      <c r="H12" s="173"/>
    </row>
    <row r="13" spans="1:8">
      <c r="A13" s="154"/>
      <c r="B13" s="159"/>
      <c r="C13" s="175"/>
      <c r="D13" s="176">
        <v>63691</v>
      </c>
      <c r="E13" s="177"/>
      <c r="F13" s="178">
        <v>88827</v>
      </c>
      <c r="G13" s="179"/>
      <c r="H13" s="165"/>
    </row>
    <row r="14" spans="1:8">
      <c r="A14" s="166"/>
      <c r="B14" s="167"/>
      <c r="C14" s="168"/>
      <c r="D14" s="169">
        <v>40911</v>
      </c>
      <c r="E14" s="170"/>
      <c r="F14" s="171">
        <v>45889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9.7799999999999994</v>
      </c>
      <c r="C19" s="180">
        <f>ROUND(VALUE(SUBSTITUTE(実質収支比率等に係る経年分析!G$48,"▲","-")),2)</f>
        <v>8.68</v>
      </c>
      <c r="D19" s="180">
        <f>ROUND(VALUE(SUBSTITUTE(実質収支比率等に係る経年分析!H$48,"▲","-")),2)</f>
        <v>7.19</v>
      </c>
      <c r="E19" s="180">
        <f>ROUND(VALUE(SUBSTITUTE(実質収支比率等に係る経年分析!I$48,"▲","-")),2)</f>
        <v>11.46</v>
      </c>
      <c r="F19" s="180">
        <f>ROUND(VALUE(SUBSTITUTE(実質収支比率等に係る経年分析!J$48,"▲","-")),2)</f>
        <v>8.0399999999999991</v>
      </c>
    </row>
    <row r="20" spans="1:11">
      <c r="A20" s="180" t="s">
        <v>55</v>
      </c>
      <c r="B20" s="180">
        <f>ROUND(VALUE(SUBSTITUTE(実質収支比率等に係る経年分析!F$47,"▲","-")),2)</f>
        <v>38.56</v>
      </c>
      <c r="C20" s="180">
        <f>ROUND(VALUE(SUBSTITUTE(実質収支比率等に係る経年分析!G$47,"▲","-")),2)</f>
        <v>38.47</v>
      </c>
      <c r="D20" s="180">
        <f>ROUND(VALUE(SUBSTITUTE(実質収支比率等に係る経年分析!H$47,"▲","-")),2)</f>
        <v>40.82</v>
      </c>
      <c r="E20" s="180">
        <f>ROUND(VALUE(SUBSTITUTE(実質収支比率等に係る経年分析!I$47,"▲","-")),2)</f>
        <v>31.78</v>
      </c>
      <c r="F20" s="180">
        <f>ROUND(VALUE(SUBSTITUTE(実質収支比率等に係る経年分析!J$47,"▲","-")),2)</f>
        <v>30.73</v>
      </c>
    </row>
    <row r="21" spans="1:11">
      <c r="A21" s="180" t="s">
        <v>56</v>
      </c>
      <c r="B21" s="180">
        <f>IF(ISNUMBER(VALUE(SUBSTITUTE(実質収支比率等に係る経年分析!F$49,"▲","-"))),ROUND(VALUE(SUBSTITUTE(実質収支比率等に係る経年分析!F$49,"▲","-")),2),NA())</f>
        <v>-2.5299999999999998</v>
      </c>
      <c r="C21" s="180">
        <f>IF(ISNUMBER(VALUE(SUBSTITUTE(実質収支比率等に係る経年分析!G$49,"▲","-"))),ROUND(VALUE(SUBSTITUTE(実質収支比率等に係る経年分析!G$49,"▲","-")),2),NA())</f>
        <v>-2.35</v>
      </c>
      <c r="D21" s="180">
        <f>IF(ISNUMBER(VALUE(SUBSTITUTE(実質収支比率等に係る経年分析!H$49,"▲","-"))),ROUND(VALUE(SUBSTITUTE(実質収支比率等に係る経年分析!H$49,"▲","-")),2),NA())</f>
        <v>0.39</v>
      </c>
      <c r="E21" s="180">
        <f>IF(ISNUMBER(VALUE(SUBSTITUTE(実質収支比率等に係る経年分析!I$49,"▲","-"))),ROUND(VALUE(SUBSTITUTE(実質収支比率等に係る経年分析!I$49,"▲","-")),2),NA())</f>
        <v>-5.89</v>
      </c>
      <c r="F21" s="180">
        <f>IF(ISNUMBER(VALUE(SUBSTITUTE(実質収支比率等に係る経年分析!J$49,"▲","-"))),ROUND(VALUE(SUBSTITUTE(実質収支比率等に係る経年分析!J$49,"▲","-")),2),NA())</f>
        <v>-3.61</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0.61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0.8</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0.08</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0.05</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宅地造成事業特別会計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c r="A30" s="181" t="str">
        <f>IF(連結実質赤字比率に係る赤字・黒字の構成分析!C$40="",NA(),連結実質赤字比率に係る赤字・黒字の構成分析!C$40)</f>
        <v>国民健康保険特別会計（診療施設勘定）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0.13</v>
      </c>
    </row>
    <row r="31" spans="1:11">
      <c r="A31" s="181" t="str">
        <f>IF(連結実質赤字比率に係る赤字・黒字の構成分析!C$39="",NA(),連結実質赤字比率に係る赤字・黒字の構成分析!C$39)</f>
        <v>公営墓地特別会計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0.51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0.54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0.28000000000000003</v>
      </c>
    </row>
    <row r="32" spans="1:11">
      <c r="A32" s="181" t="str">
        <f>IF(連結実質赤字比率に係る赤字・黒字の構成分析!C$38="",NA(),連結実質赤字比率に係る赤字・黒字の構成分析!C$38)</f>
        <v>国民健康保険特別会計（事業勘定）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1.78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2.2200000000000002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0.68</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1.1299999999999999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1.1299999999999999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0.77</v>
      </c>
    </row>
    <row r="34" spans="1:16">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1.52</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9.17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6.65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7.75</v>
      </c>
    </row>
    <row r="36" spans="1:16">
      <c r="A36" s="181" t="str">
        <f>IF(連結実質赤字比率に係る赤字・黒字の構成分析!C$34="",NA(),連結実質赤字比率に係る赤字・黒字の構成分析!C$34)</f>
        <v>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8.3800000000000008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10.050000000000001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10.99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12.27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11.95</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2467</v>
      </c>
      <c r="E42" s="182"/>
      <c r="F42" s="182"/>
      <c r="G42" s="182">
        <f>'実質公債費比率（分子）の構造'!L$52</f>
        <v>2483</v>
      </c>
      <c r="H42" s="182"/>
      <c r="I42" s="182"/>
      <c r="J42" s="182">
        <f>'実質公債費比率（分子）の構造'!M$52</f>
        <v>2608</v>
      </c>
      <c r="K42" s="182"/>
      <c r="L42" s="182"/>
      <c r="M42" s="182">
        <f>'実質公債費比率（分子）の構造'!N$52</f>
        <v>2482</v>
      </c>
      <c r="N42" s="182"/>
      <c r="O42" s="182"/>
      <c r="P42" s="182">
        <f>'実質公債費比率（分子）の構造'!O$52</f>
        <v>2508</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720</v>
      </c>
      <c r="C46" s="182"/>
      <c r="D46" s="182"/>
      <c r="E46" s="182">
        <f>'実質公債費比率（分子）の構造'!L$48</f>
        <v>707</v>
      </c>
      <c r="F46" s="182"/>
      <c r="G46" s="182"/>
      <c r="H46" s="182">
        <f>'実質公債費比率（分子）の構造'!M$48</f>
        <v>715</v>
      </c>
      <c r="I46" s="182"/>
      <c r="J46" s="182"/>
      <c r="K46" s="182">
        <f>'実質公債費比率（分子）の構造'!N$48</f>
        <v>664</v>
      </c>
      <c r="L46" s="182"/>
      <c r="M46" s="182"/>
      <c r="N46" s="182">
        <f>'実質公債費比率（分子）の構造'!O$48</f>
        <v>655</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2631</v>
      </c>
      <c r="C49" s="182"/>
      <c r="D49" s="182"/>
      <c r="E49" s="182">
        <f>'実質公債費比率（分子）の構造'!L$45</f>
        <v>2638</v>
      </c>
      <c r="F49" s="182"/>
      <c r="G49" s="182"/>
      <c r="H49" s="182">
        <f>'実質公債費比率（分子）の構造'!M$45</f>
        <v>2940</v>
      </c>
      <c r="I49" s="182"/>
      <c r="J49" s="182"/>
      <c r="K49" s="182">
        <f>'実質公債費比率（分子）の構造'!N$45</f>
        <v>2812</v>
      </c>
      <c r="L49" s="182"/>
      <c r="M49" s="182"/>
      <c r="N49" s="182">
        <f>'実質公債費比率（分子）の構造'!O$45</f>
        <v>2814</v>
      </c>
      <c r="O49" s="182"/>
      <c r="P49" s="182"/>
    </row>
    <row r="50" spans="1:16">
      <c r="A50" s="182" t="s">
        <v>71</v>
      </c>
      <c r="B50" s="182" t="e">
        <f>NA()</f>
        <v>#N/A</v>
      </c>
      <c r="C50" s="182">
        <f>IF(ISNUMBER('実質公債費比率（分子）の構造'!K$53),'実質公債費比率（分子）の構造'!K$53,NA())</f>
        <v>884</v>
      </c>
      <c r="D50" s="182" t="e">
        <f>NA()</f>
        <v>#N/A</v>
      </c>
      <c r="E50" s="182" t="e">
        <f>NA()</f>
        <v>#N/A</v>
      </c>
      <c r="F50" s="182">
        <f>IF(ISNUMBER('実質公債費比率（分子）の構造'!L$53),'実質公債費比率（分子）の構造'!L$53,NA())</f>
        <v>862</v>
      </c>
      <c r="G50" s="182" t="e">
        <f>NA()</f>
        <v>#N/A</v>
      </c>
      <c r="H50" s="182" t="e">
        <f>NA()</f>
        <v>#N/A</v>
      </c>
      <c r="I50" s="182">
        <f>IF(ISNUMBER('実質公債費比率（分子）の構造'!M$53),'実質公債費比率（分子）の構造'!M$53,NA())</f>
        <v>1047</v>
      </c>
      <c r="J50" s="182" t="e">
        <f>NA()</f>
        <v>#N/A</v>
      </c>
      <c r="K50" s="182" t="e">
        <f>NA()</f>
        <v>#N/A</v>
      </c>
      <c r="L50" s="182">
        <f>IF(ISNUMBER('実質公債費比率（分子）の構造'!N$53),'実質公債費比率（分子）の構造'!N$53,NA())</f>
        <v>994</v>
      </c>
      <c r="M50" s="182" t="e">
        <f>NA()</f>
        <v>#N/A</v>
      </c>
      <c r="N50" s="182" t="e">
        <f>NA()</f>
        <v>#N/A</v>
      </c>
      <c r="O50" s="182">
        <f>IF(ISNUMBER('実質公債費比率（分子）の構造'!O$53),'実質公債費比率（分子）の構造'!O$53,NA())</f>
        <v>961</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24583</v>
      </c>
      <c r="E56" s="181"/>
      <c r="F56" s="181"/>
      <c r="G56" s="181">
        <f>'将来負担比率（分子）の構造'!J$52</f>
        <v>24100</v>
      </c>
      <c r="H56" s="181"/>
      <c r="I56" s="181"/>
      <c r="J56" s="181">
        <f>'将来負担比率（分子）の構造'!K$52</f>
        <v>23513</v>
      </c>
      <c r="K56" s="181"/>
      <c r="L56" s="181"/>
      <c r="M56" s="181">
        <f>'将来負担比率（分子）の構造'!L$52</f>
        <v>23090</v>
      </c>
      <c r="N56" s="181"/>
      <c r="O56" s="181"/>
      <c r="P56" s="181">
        <f>'将来負担比率（分子）の構造'!M$52</f>
        <v>23485</v>
      </c>
    </row>
    <row r="57" spans="1:16">
      <c r="A57" s="181" t="s">
        <v>42</v>
      </c>
      <c r="B57" s="181"/>
      <c r="C57" s="181"/>
      <c r="D57" s="181">
        <f>'将来負担比率（分子）の構造'!I$51</f>
        <v>917</v>
      </c>
      <c r="E57" s="181"/>
      <c r="F57" s="181"/>
      <c r="G57" s="181">
        <f>'将来負担比率（分子）の構造'!J$51</f>
        <v>729</v>
      </c>
      <c r="H57" s="181"/>
      <c r="I57" s="181"/>
      <c r="J57" s="181">
        <f>'将来負担比率（分子）の構造'!K$51</f>
        <v>569</v>
      </c>
      <c r="K57" s="181"/>
      <c r="L57" s="181"/>
      <c r="M57" s="181">
        <f>'将来負担比率（分子）の構造'!L$51</f>
        <v>411</v>
      </c>
      <c r="N57" s="181"/>
      <c r="O57" s="181"/>
      <c r="P57" s="181">
        <f>'将来負担比率（分子）の構造'!M$51</f>
        <v>340</v>
      </c>
    </row>
    <row r="58" spans="1:16">
      <c r="A58" s="181" t="s">
        <v>41</v>
      </c>
      <c r="B58" s="181"/>
      <c r="C58" s="181"/>
      <c r="D58" s="181">
        <f>'将来負担比率（分子）の構造'!I$50</f>
        <v>11421</v>
      </c>
      <c r="E58" s="181"/>
      <c r="F58" s="181"/>
      <c r="G58" s="181">
        <f>'将来負担比率（分子）の構造'!J$50</f>
        <v>11959</v>
      </c>
      <c r="H58" s="181"/>
      <c r="I58" s="181"/>
      <c r="J58" s="181">
        <f>'将来負担比率（分子）の構造'!K$50</f>
        <v>11831</v>
      </c>
      <c r="K58" s="181"/>
      <c r="L58" s="181"/>
      <c r="M58" s="181">
        <f>'将来負担比率（分子）の構造'!L$50</f>
        <v>10107</v>
      </c>
      <c r="N58" s="181"/>
      <c r="O58" s="181"/>
      <c r="P58" s="181">
        <f>'将来負担比率（分子）の構造'!M$50</f>
        <v>10070</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7</v>
      </c>
      <c r="C61" s="181"/>
      <c r="D61" s="181"/>
      <c r="E61" s="181" t="str">
        <f>'将来負担比率（分子）の構造'!J$46</f>
        <v>-</v>
      </c>
      <c r="F61" s="181"/>
      <c r="G61" s="181"/>
      <c r="H61" s="181">
        <f>'将来負担比率（分子）の構造'!K$46</f>
        <v>6</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4892</v>
      </c>
      <c r="C62" s="181"/>
      <c r="D62" s="181"/>
      <c r="E62" s="181">
        <f>'将来負担比率（分子）の構造'!J$45</f>
        <v>4905</v>
      </c>
      <c r="F62" s="181"/>
      <c r="G62" s="181"/>
      <c r="H62" s="181">
        <f>'将来負担比率（分子）の構造'!K$45</f>
        <v>4873</v>
      </c>
      <c r="I62" s="181"/>
      <c r="J62" s="181"/>
      <c r="K62" s="181">
        <f>'将来負担比率（分子）の構造'!L$45</f>
        <v>4831</v>
      </c>
      <c r="L62" s="181"/>
      <c r="M62" s="181"/>
      <c r="N62" s="181">
        <f>'将来負担比率（分子）の構造'!M$45</f>
        <v>4776</v>
      </c>
      <c r="O62" s="181"/>
      <c r="P62" s="181"/>
    </row>
    <row r="63" spans="1:16">
      <c r="A63" s="181" t="s">
        <v>34</v>
      </c>
      <c r="B63" s="181" t="str">
        <f>'将来負担比率（分子）の構造'!I$44</f>
        <v>-</v>
      </c>
      <c r="C63" s="181"/>
      <c r="D63" s="181"/>
      <c r="E63" s="181" t="str">
        <f>'将来負担比率（分子）の構造'!J$44</f>
        <v>-</v>
      </c>
      <c r="F63" s="181"/>
      <c r="G63" s="181"/>
      <c r="H63" s="181">
        <f>'将来負担比率（分子）の構造'!K$44</f>
        <v>75</v>
      </c>
      <c r="I63" s="181"/>
      <c r="J63" s="181"/>
      <c r="K63" s="181">
        <f>'将来負担比率（分子）の構造'!L$44</f>
        <v>75</v>
      </c>
      <c r="L63" s="181"/>
      <c r="M63" s="181"/>
      <c r="N63" s="181" t="str">
        <f>'将来負担比率（分子）の構造'!M$44</f>
        <v>-</v>
      </c>
      <c r="O63" s="181"/>
      <c r="P63" s="181"/>
    </row>
    <row r="64" spans="1:16">
      <c r="A64" s="181" t="s">
        <v>33</v>
      </c>
      <c r="B64" s="181">
        <f>'将来負担比率（分子）の構造'!I$43</f>
        <v>8203</v>
      </c>
      <c r="C64" s="181"/>
      <c r="D64" s="181"/>
      <c r="E64" s="181">
        <f>'将来負担比率（分子）の構造'!J$43</f>
        <v>7751</v>
      </c>
      <c r="F64" s="181"/>
      <c r="G64" s="181"/>
      <c r="H64" s="181">
        <f>'将来負担比率（分子）の構造'!K$43</f>
        <v>7516</v>
      </c>
      <c r="I64" s="181"/>
      <c r="J64" s="181"/>
      <c r="K64" s="181">
        <f>'将来負担比率（分子）の構造'!L$43</f>
        <v>7155</v>
      </c>
      <c r="L64" s="181"/>
      <c r="M64" s="181"/>
      <c r="N64" s="181">
        <f>'将来負担比率（分子）の構造'!M$43</f>
        <v>7073</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26357</v>
      </c>
      <c r="C66" s="181"/>
      <c r="D66" s="181"/>
      <c r="E66" s="181">
        <f>'将来負担比率（分子）の構造'!J$41</f>
        <v>25872</v>
      </c>
      <c r="F66" s="181"/>
      <c r="G66" s="181"/>
      <c r="H66" s="181">
        <f>'将来負担比率（分子）の構造'!K$41</f>
        <v>25036</v>
      </c>
      <c r="I66" s="181"/>
      <c r="J66" s="181"/>
      <c r="K66" s="181">
        <f>'将来負担比率（分子）の構造'!L$41</f>
        <v>24387</v>
      </c>
      <c r="L66" s="181"/>
      <c r="M66" s="181"/>
      <c r="N66" s="181">
        <f>'将来負担比率（分子）の構造'!M$41</f>
        <v>24845</v>
      </c>
      <c r="O66" s="181"/>
      <c r="P66" s="181"/>
    </row>
    <row r="67" spans="1:16">
      <c r="A67" s="181" t="s">
        <v>75</v>
      </c>
      <c r="B67" s="181" t="e">
        <f>NA()</f>
        <v>#N/A</v>
      </c>
      <c r="C67" s="181">
        <f>IF(ISNUMBER('将来負担比率（分子）の構造'!I$53), IF('将来負担比率（分子）の構造'!I$53 &lt; 0, 0, '将来負担比率（分子）の構造'!I$53), NA())</f>
        <v>2538</v>
      </c>
      <c r="D67" s="181" t="e">
        <f>NA()</f>
        <v>#N/A</v>
      </c>
      <c r="E67" s="181" t="e">
        <f>NA()</f>
        <v>#N/A</v>
      </c>
      <c r="F67" s="181">
        <f>IF(ISNUMBER('将来負担比率（分子）の構造'!J$53), IF('将来負担比率（分子）の構造'!J$53 &lt; 0, 0, '将来負担比率（分子）の構造'!J$53), NA())</f>
        <v>1739</v>
      </c>
      <c r="G67" s="181" t="e">
        <f>NA()</f>
        <v>#N/A</v>
      </c>
      <c r="H67" s="181" t="e">
        <f>NA()</f>
        <v>#N/A</v>
      </c>
      <c r="I67" s="181">
        <f>IF(ISNUMBER('将来負担比率（分子）の構造'!K$53), IF('将来負担比率（分子）の構造'!K$53 &lt; 0, 0, '将来負担比率（分子）の構造'!K$53), NA())</f>
        <v>1591</v>
      </c>
      <c r="J67" s="181" t="e">
        <f>NA()</f>
        <v>#N/A</v>
      </c>
      <c r="K67" s="181" t="e">
        <f>NA()</f>
        <v>#N/A</v>
      </c>
      <c r="L67" s="181">
        <f>IF(ISNUMBER('将来負担比率（分子）の構造'!L$53), IF('将来負担比率（分子）の構造'!L$53 &lt; 0, 0, '将来負担比率（分子）の構造'!L$53), NA())</f>
        <v>2840</v>
      </c>
      <c r="M67" s="181" t="e">
        <f>NA()</f>
        <v>#N/A</v>
      </c>
      <c r="N67" s="181" t="e">
        <f>NA()</f>
        <v>#N/A</v>
      </c>
      <c r="O67" s="181">
        <f>IF(ISNUMBER('将来負担比率（分子）の構造'!M$53), IF('将来負担比率（分子）の構造'!M$53 &lt; 0, 0, '将来負担比率（分子）の構造'!M$53), NA())</f>
        <v>2799</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5588</v>
      </c>
      <c r="C72" s="185">
        <f>基金残高に係る経年分析!G55</f>
        <v>4251</v>
      </c>
      <c r="D72" s="185">
        <f>基金残高に係る経年分析!H55</f>
        <v>4193</v>
      </c>
    </row>
    <row r="73" spans="1:16">
      <c r="A73" s="184" t="s">
        <v>78</v>
      </c>
      <c r="B73" s="185">
        <f>基金残高に係る経年分析!F56</f>
        <v>1814</v>
      </c>
      <c r="C73" s="185">
        <f>基金残高に係る経年分析!G56</f>
        <v>1528</v>
      </c>
      <c r="D73" s="185">
        <f>基金残高に係る経年分析!H56</f>
        <v>1537</v>
      </c>
    </row>
    <row r="74" spans="1:16">
      <c r="A74" s="184" t="s">
        <v>79</v>
      </c>
      <c r="B74" s="185">
        <f>基金残高に係る経年分析!F57</f>
        <v>3541</v>
      </c>
      <c r="C74" s="185">
        <f>基金残高に係る経年分析!G57</f>
        <v>3358</v>
      </c>
      <c r="D74" s="185">
        <f>基金残高に係る経年分析!H57</f>
        <v>3318</v>
      </c>
    </row>
  </sheetData>
  <sheetProtection algorithmName="SHA-512" hashValue="LQkTQPz7Y7NqEI1M7QTCdvqF2RhiYP49fzLdewRaqhyEM7NN2v3WaAhmWOf4WKuPvSyhRE4YI7Is9o6Z8rexsw==" saltValue="mZw/gKu9pbkpr6PqEYDY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5" zoomScaleNormal="75" workbookViewId="0"/>
  </sheetViews>
  <sheetFormatPr defaultColWidth="0" defaultRowHeight="11.25" customHeight="1" zeroHeight="1"/>
  <cols>
    <col min="1" max="95" width="1.6640625" style="226" customWidth="1"/>
    <col min="96" max="133" width="1.6640625" style="243" customWidth="1"/>
    <col min="134" max="143" width="1.6640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224</v>
      </c>
      <c r="C5" s="747"/>
      <c r="D5" s="747"/>
      <c r="E5" s="747"/>
      <c r="F5" s="747"/>
      <c r="G5" s="747"/>
      <c r="H5" s="747"/>
      <c r="I5" s="747"/>
      <c r="J5" s="747"/>
      <c r="K5" s="747"/>
      <c r="L5" s="747"/>
      <c r="M5" s="747"/>
      <c r="N5" s="747"/>
      <c r="O5" s="747"/>
      <c r="P5" s="747"/>
      <c r="Q5" s="748"/>
      <c r="R5" s="735">
        <v>4912326</v>
      </c>
      <c r="S5" s="736"/>
      <c r="T5" s="736"/>
      <c r="U5" s="736"/>
      <c r="V5" s="736"/>
      <c r="W5" s="736"/>
      <c r="X5" s="736"/>
      <c r="Y5" s="779"/>
      <c r="Z5" s="797">
        <v>15.6</v>
      </c>
      <c r="AA5" s="797"/>
      <c r="AB5" s="797"/>
      <c r="AC5" s="797"/>
      <c r="AD5" s="798">
        <v>4912326</v>
      </c>
      <c r="AE5" s="798"/>
      <c r="AF5" s="798"/>
      <c r="AG5" s="798"/>
      <c r="AH5" s="798"/>
      <c r="AI5" s="798"/>
      <c r="AJ5" s="798"/>
      <c r="AK5" s="798"/>
      <c r="AL5" s="780">
        <v>37.6</v>
      </c>
      <c r="AM5" s="751"/>
      <c r="AN5" s="751"/>
      <c r="AO5" s="781"/>
      <c r="AP5" s="746" t="s">
        <v>225</v>
      </c>
      <c r="AQ5" s="747"/>
      <c r="AR5" s="747"/>
      <c r="AS5" s="747"/>
      <c r="AT5" s="747"/>
      <c r="AU5" s="747"/>
      <c r="AV5" s="747"/>
      <c r="AW5" s="747"/>
      <c r="AX5" s="747"/>
      <c r="AY5" s="747"/>
      <c r="AZ5" s="747"/>
      <c r="BA5" s="747"/>
      <c r="BB5" s="747"/>
      <c r="BC5" s="747"/>
      <c r="BD5" s="747"/>
      <c r="BE5" s="747"/>
      <c r="BF5" s="748"/>
      <c r="BG5" s="680">
        <v>4901265</v>
      </c>
      <c r="BH5" s="681"/>
      <c r="BI5" s="681"/>
      <c r="BJ5" s="681"/>
      <c r="BK5" s="681"/>
      <c r="BL5" s="681"/>
      <c r="BM5" s="681"/>
      <c r="BN5" s="682"/>
      <c r="BO5" s="713">
        <v>99.8</v>
      </c>
      <c r="BP5" s="713"/>
      <c r="BQ5" s="713"/>
      <c r="BR5" s="713"/>
      <c r="BS5" s="714" t="s">
        <v>226</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227</v>
      </c>
      <c r="CS5" s="785"/>
      <c r="CT5" s="785"/>
      <c r="CU5" s="785"/>
      <c r="CV5" s="785"/>
      <c r="CW5" s="785"/>
      <c r="CX5" s="785"/>
      <c r="CY5" s="786"/>
      <c r="CZ5" s="784" t="s">
        <v>218</v>
      </c>
      <c r="DA5" s="785"/>
      <c r="DB5" s="785"/>
      <c r="DC5" s="786"/>
      <c r="DD5" s="784" t="s">
        <v>228</v>
      </c>
      <c r="DE5" s="785"/>
      <c r="DF5" s="785"/>
      <c r="DG5" s="785"/>
      <c r="DH5" s="785"/>
      <c r="DI5" s="785"/>
      <c r="DJ5" s="785"/>
      <c r="DK5" s="785"/>
      <c r="DL5" s="785"/>
      <c r="DM5" s="785"/>
      <c r="DN5" s="785"/>
      <c r="DO5" s="785"/>
      <c r="DP5" s="786"/>
      <c r="DQ5" s="784" t="s">
        <v>229</v>
      </c>
      <c r="DR5" s="785"/>
      <c r="DS5" s="785"/>
      <c r="DT5" s="785"/>
      <c r="DU5" s="785"/>
      <c r="DV5" s="785"/>
      <c r="DW5" s="785"/>
      <c r="DX5" s="785"/>
      <c r="DY5" s="785"/>
      <c r="DZ5" s="785"/>
      <c r="EA5" s="785"/>
      <c r="EB5" s="785"/>
      <c r="EC5" s="786"/>
    </row>
    <row r="6" spans="2:143" ht="11.25" customHeight="1">
      <c r="B6" s="677" t="s">
        <v>230</v>
      </c>
      <c r="C6" s="678"/>
      <c r="D6" s="678"/>
      <c r="E6" s="678"/>
      <c r="F6" s="678"/>
      <c r="G6" s="678"/>
      <c r="H6" s="678"/>
      <c r="I6" s="678"/>
      <c r="J6" s="678"/>
      <c r="K6" s="678"/>
      <c r="L6" s="678"/>
      <c r="M6" s="678"/>
      <c r="N6" s="678"/>
      <c r="O6" s="678"/>
      <c r="P6" s="678"/>
      <c r="Q6" s="679"/>
      <c r="R6" s="680">
        <v>290971</v>
      </c>
      <c r="S6" s="681"/>
      <c r="T6" s="681"/>
      <c r="U6" s="681"/>
      <c r="V6" s="681"/>
      <c r="W6" s="681"/>
      <c r="X6" s="681"/>
      <c r="Y6" s="682"/>
      <c r="Z6" s="713">
        <v>0.9</v>
      </c>
      <c r="AA6" s="713"/>
      <c r="AB6" s="713"/>
      <c r="AC6" s="713"/>
      <c r="AD6" s="714">
        <v>290971</v>
      </c>
      <c r="AE6" s="714"/>
      <c r="AF6" s="714"/>
      <c r="AG6" s="714"/>
      <c r="AH6" s="714"/>
      <c r="AI6" s="714"/>
      <c r="AJ6" s="714"/>
      <c r="AK6" s="714"/>
      <c r="AL6" s="683">
        <v>2.2000000000000002</v>
      </c>
      <c r="AM6" s="684"/>
      <c r="AN6" s="684"/>
      <c r="AO6" s="715"/>
      <c r="AP6" s="677" t="s">
        <v>231</v>
      </c>
      <c r="AQ6" s="678"/>
      <c r="AR6" s="678"/>
      <c r="AS6" s="678"/>
      <c r="AT6" s="678"/>
      <c r="AU6" s="678"/>
      <c r="AV6" s="678"/>
      <c r="AW6" s="678"/>
      <c r="AX6" s="678"/>
      <c r="AY6" s="678"/>
      <c r="AZ6" s="678"/>
      <c r="BA6" s="678"/>
      <c r="BB6" s="678"/>
      <c r="BC6" s="678"/>
      <c r="BD6" s="678"/>
      <c r="BE6" s="678"/>
      <c r="BF6" s="679"/>
      <c r="BG6" s="680">
        <v>4901265</v>
      </c>
      <c r="BH6" s="681"/>
      <c r="BI6" s="681"/>
      <c r="BJ6" s="681"/>
      <c r="BK6" s="681"/>
      <c r="BL6" s="681"/>
      <c r="BM6" s="681"/>
      <c r="BN6" s="682"/>
      <c r="BO6" s="713">
        <v>99.8</v>
      </c>
      <c r="BP6" s="713"/>
      <c r="BQ6" s="713"/>
      <c r="BR6" s="713"/>
      <c r="BS6" s="714" t="s">
        <v>226</v>
      </c>
      <c r="BT6" s="714"/>
      <c r="BU6" s="714"/>
      <c r="BV6" s="714"/>
      <c r="BW6" s="714"/>
      <c r="BX6" s="714"/>
      <c r="BY6" s="714"/>
      <c r="BZ6" s="714"/>
      <c r="CA6" s="714"/>
      <c r="CB6" s="777"/>
      <c r="CD6" s="738" t="s">
        <v>232</v>
      </c>
      <c r="CE6" s="739"/>
      <c r="CF6" s="739"/>
      <c r="CG6" s="739"/>
      <c r="CH6" s="739"/>
      <c r="CI6" s="739"/>
      <c r="CJ6" s="739"/>
      <c r="CK6" s="739"/>
      <c r="CL6" s="739"/>
      <c r="CM6" s="739"/>
      <c r="CN6" s="739"/>
      <c r="CO6" s="739"/>
      <c r="CP6" s="739"/>
      <c r="CQ6" s="740"/>
      <c r="CR6" s="680">
        <v>177387</v>
      </c>
      <c r="CS6" s="681"/>
      <c r="CT6" s="681"/>
      <c r="CU6" s="681"/>
      <c r="CV6" s="681"/>
      <c r="CW6" s="681"/>
      <c r="CX6" s="681"/>
      <c r="CY6" s="682"/>
      <c r="CZ6" s="780">
        <v>0.6</v>
      </c>
      <c r="DA6" s="751"/>
      <c r="DB6" s="751"/>
      <c r="DC6" s="783"/>
      <c r="DD6" s="686" t="s">
        <v>138</v>
      </c>
      <c r="DE6" s="681"/>
      <c r="DF6" s="681"/>
      <c r="DG6" s="681"/>
      <c r="DH6" s="681"/>
      <c r="DI6" s="681"/>
      <c r="DJ6" s="681"/>
      <c r="DK6" s="681"/>
      <c r="DL6" s="681"/>
      <c r="DM6" s="681"/>
      <c r="DN6" s="681"/>
      <c r="DO6" s="681"/>
      <c r="DP6" s="682"/>
      <c r="DQ6" s="686">
        <v>177387</v>
      </c>
      <c r="DR6" s="681"/>
      <c r="DS6" s="681"/>
      <c r="DT6" s="681"/>
      <c r="DU6" s="681"/>
      <c r="DV6" s="681"/>
      <c r="DW6" s="681"/>
      <c r="DX6" s="681"/>
      <c r="DY6" s="681"/>
      <c r="DZ6" s="681"/>
      <c r="EA6" s="681"/>
      <c r="EB6" s="681"/>
      <c r="EC6" s="727"/>
    </row>
    <row r="7" spans="2:143" ht="11.25" customHeight="1">
      <c r="B7" s="677" t="s">
        <v>233</v>
      </c>
      <c r="C7" s="678"/>
      <c r="D7" s="678"/>
      <c r="E7" s="678"/>
      <c r="F7" s="678"/>
      <c r="G7" s="678"/>
      <c r="H7" s="678"/>
      <c r="I7" s="678"/>
      <c r="J7" s="678"/>
      <c r="K7" s="678"/>
      <c r="L7" s="678"/>
      <c r="M7" s="678"/>
      <c r="N7" s="678"/>
      <c r="O7" s="678"/>
      <c r="P7" s="678"/>
      <c r="Q7" s="679"/>
      <c r="R7" s="680">
        <v>3281</v>
      </c>
      <c r="S7" s="681"/>
      <c r="T7" s="681"/>
      <c r="U7" s="681"/>
      <c r="V7" s="681"/>
      <c r="W7" s="681"/>
      <c r="X7" s="681"/>
      <c r="Y7" s="682"/>
      <c r="Z7" s="713">
        <v>0</v>
      </c>
      <c r="AA7" s="713"/>
      <c r="AB7" s="713"/>
      <c r="AC7" s="713"/>
      <c r="AD7" s="714">
        <v>3281</v>
      </c>
      <c r="AE7" s="714"/>
      <c r="AF7" s="714"/>
      <c r="AG7" s="714"/>
      <c r="AH7" s="714"/>
      <c r="AI7" s="714"/>
      <c r="AJ7" s="714"/>
      <c r="AK7" s="714"/>
      <c r="AL7" s="683">
        <v>0</v>
      </c>
      <c r="AM7" s="684"/>
      <c r="AN7" s="684"/>
      <c r="AO7" s="715"/>
      <c r="AP7" s="677" t="s">
        <v>234</v>
      </c>
      <c r="AQ7" s="678"/>
      <c r="AR7" s="678"/>
      <c r="AS7" s="678"/>
      <c r="AT7" s="678"/>
      <c r="AU7" s="678"/>
      <c r="AV7" s="678"/>
      <c r="AW7" s="678"/>
      <c r="AX7" s="678"/>
      <c r="AY7" s="678"/>
      <c r="AZ7" s="678"/>
      <c r="BA7" s="678"/>
      <c r="BB7" s="678"/>
      <c r="BC7" s="678"/>
      <c r="BD7" s="678"/>
      <c r="BE7" s="678"/>
      <c r="BF7" s="679"/>
      <c r="BG7" s="680">
        <v>1901110</v>
      </c>
      <c r="BH7" s="681"/>
      <c r="BI7" s="681"/>
      <c r="BJ7" s="681"/>
      <c r="BK7" s="681"/>
      <c r="BL7" s="681"/>
      <c r="BM7" s="681"/>
      <c r="BN7" s="682"/>
      <c r="BO7" s="713">
        <v>38.700000000000003</v>
      </c>
      <c r="BP7" s="713"/>
      <c r="BQ7" s="713"/>
      <c r="BR7" s="713"/>
      <c r="BS7" s="714" t="s">
        <v>226</v>
      </c>
      <c r="BT7" s="714"/>
      <c r="BU7" s="714"/>
      <c r="BV7" s="714"/>
      <c r="BW7" s="714"/>
      <c r="BX7" s="714"/>
      <c r="BY7" s="714"/>
      <c r="BZ7" s="714"/>
      <c r="CA7" s="714"/>
      <c r="CB7" s="777"/>
      <c r="CD7" s="719" t="s">
        <v>235</v>
      </c>
      <c r="CE7" s="720"/>
      <c r="CF7" s="720"/>
      <c r="CG7" s="720"/>
      <c r="CH7" s="720"/>
      <c r="CI7" s="720"/>
      <c r="CJ7" s="720"/>
      <c r="CK7" s="720"/>
      <c r="CL7" s="720"/>
      <c r="CM7" s="720"/>
      <c r="CN7" s="720"/>
      <c r="CO7" s="720"/>
      <c r="CP7" s="720"/>
      <c r="CQ7" s="721"/>
      <c r="CR7" s="680">
        <v>7781660</v>
      </c>
      <c r="CS7" s="681"/>
      <c r="CT7" s="681"/>
      <c r="CU7" s="681"/>
      <c r="CV7" s="681"/>
      <c r="CW7" s="681"/>
      <c r="CX7" s="681"/>
      <c r="CY7" s="682"/>
      <c r="CZ7" s="713">
        <v>25.8</v>
      </c>
      <c r="DA7" s="713"/>
      <c r="DB7" s="713"/>
      <c r="DC7" s="713"/>
      <c r="DD7" s="686">
        <v>78076</v>
      </c>
      <c r="DE7" s="681"/>
      <c r="DF7" s="681"/>
      <c r="DG7" s="681"/>
      <c r="DH7" s="681"/>
      <c r="DI7" s="681"/>
      <c r="DJ7" s="681"/>
      <c r="DK7" s="681"/>
      <c r="DL7" s="681"/>
      <c r="DM7" s="681"/>
      <c r="DN7" s="681"/>
      <c r="DO7" s="681"/>
      <c r="DP7" s="682"/>
      <c r="DQ7" s="686">
        <v>3194314</v>
      </c>
      <c r="DR7" s="681"/>
      <c r="DS7" s="681"/>
      <c r="DT7" s="681"/>
      <c r="DU7" s="681"/>
      <c r="DV7" s="681"/>
      <c r="DW7" s="681"/>
      <c r="DX7" s="681"/>
      <c r="DY7" s="681"/>
      <c r="DZ7" s="681"/>
      <c r="EA7" s="681"/>
      <c r="EB7" s="681"/>
      <c r="EC7" s="727"/>
    </row>
    <row r="8" spans="2:143" ht="11.25" customHeight="1">
      <c r="B8" s="677" t="s">
        <v>236</v>
      </c>
      <c r="C8" s="678"/>
      <c r="D8" s="678"/>
      <c r="E8" s="678"/>
      <c r="F8" s="678"/>
      <c r="G8" s="678"/>
      <c r="H8" s="678"/>
      <c r="I8" s="678"/>
      <c r="J8" s="678"/>
      <c r="K8" s="678"/>
      <c r="L8" s="678"/>
      <c r="M8" s="678"/>
      <c r="N8" s="678"/>
      <c r="O8" s="678"/>
      <c r="P8" s="678"/>
      <c r="Q8" s="679"/>
      <c r="R8" s="680">
        <v>15711</v>
      </c>
      <c r="S8" s="681"/>
      <c r="T8" s="681"/>
      <c r="U8" s="681"/>
      <c r="V8" s="681"/>
      <c r="W8" s="681"/>
      <c r="X8" s="681"/>
      <c r="Y8" s="682"/>
      <c r="Z8" s="713">
        <v>0</v>
      </c>
      <c r="AA8" s="713"/>
      <c r="AB8" s="713"/>
      <c r="AC8" s="713"/>
      <c r="AD8" s="714">
        <v>15711</v>
      </c>
      <c r="AE8" s="714"/>
      <c r="AF8" s="714"/>
      <c r="AG8" s="714"/>
      <c r="AH8" s="714"/>
      <c r="AI8" s="714"/>
      <c r="AJ8" s="714"/>
      <c r="AK8" s="714"/>
      <c r="AL8" s="683">
        <v>0.1</v>
      </c>
      <c r="AM8" s="684"/>
      <c r="AN8" s="684"/>
      <c r="AO8" s="715"/>
      <c r="AP8" s="677" t="s">
        <v>237</v>
      </c>
      <c r="AQ8" s="678"/>
      <c r="AR8" s="678"/>
      <c r="AS8" s="678"/>
      <c r="AT8" s="678"/>
      <c r="AU8" s="678"/>
      <c r="AV8" s="678"/>
      <c r="AW8" s="678"/>
      <c r="AX8" s="678"/>
      <c r="AY8" s="678"/>
      <c r="AZ8" s="678"/>
      <c r="BA8" s="678"/>
      <c r="BB8" s="678"/>
      <c r="BC8" s="678"/>
      <c r="BD8" s="678"/>
      <c r="BE8" s="678"/>
      <c r="BF8" s="679"/>
      <c r="BG8" s="680">
        <v>70270</v>
      </c>
      <c r="BH8" s="681"/>
      <c r="BI8" s="681"/>
      <c r="BJ8" s="681"/>
      <c r="BK8" s="681"/>
      <c r="BL8" s="681"/>
      <c r="BM8" s="681"/>
      <c r="BN8" s="682"/>
      <c r="BO8" s="713">
        <v>1.4</v>
      </c>
      <c r="BP8" s="713"/>
      <c r="BQ8" s="713"/>
      <c r="BR8" s="713"/>
      <c r="BS8" s="686" t="s">
        <v>138</v>
      </c>
      <c r="BT8" s="681"/>
      <c r="BU8" s="681"/>
      <c r="BV8" s="681"/>
      <c r="BW8" s="681"/>
      <c r="BX8" s="681"/>
      <c r="BY8" s="681"/>
      <c r="BZ8" s="681"/>
      <c r="CA8" s="681"/>
      <c r="CB8" s="727"/>
      <c r="CD8" s="719" t="s">
        <v>238</v>
      </c>
      <c r="CE8" s="720"/>
      <c r="CF8" s="720"/>
      <c r="CG8" s="720"/>
      <c r="CH8" s="720"/>
      <c r="CI8" s="720"/>
      <c r="CJ8" s="720"/>
      <c r="CK8" s="720"/>
      <c r="CL8" s="720"/>
      <c r="CM8" s="720"/>
      <c r="CN8" s="720"/>
      <c r="CO8" s="720"/>
      <c r="CP8" s="720"/>
      <c r="CQ8" s="721"/>
      <c r="CR8" s="680">
        <v>6829661</v>
      </c>
      <c r="CS8" s="681"/>
      <c r="CT8" s="681"/>
      <c r="CU8" s="681"/>
      <c r="CV8" s="681"/>
      <c r="CW8" s="681"/>
      <c r="CX8" s="681"/>
      <c r="CY8" s="682"/>
      <c r="CZ8" s="713">
        <v>22.6</v>
      </c>
      <c r="DA8" s="713"/>
      <c r="DB8" s="713"/>
      <c r="DC8" s="713"/>
      <c r="DD8" s="686">
        <v>148947</v>
      </c>
      <c r="DE8" s="681"/>
      <c r="DF8" s="681"/>
      <c r="DG8" s="681"/>
      <c r="DH8" s="681"/>
      <c r="DI8" s="681"/>
      <c r="DJ8" s="681"/>
      <c r="DK8" s="681"/>
      <c r="DL8" s="681"/>
      <c r="DM8" s="681"/>
      <c r="DN8" s="681"/>
      <c r="DO8" s="681"/>
      <c r="DP8" s="682"/>
      <c r="DQ8" s="686">
        <v>3647697</v>
      </c>
      <c r="DR8" s="681"/>
      <c r="DS8" s="681"/>
      <c r="DT8" s="681"/>
      <c r="DU8" s="681"/>
      <c r="DV8" s="681"/>
      <c r="DW8" s="681"/>
      <c r="DX8" s="681"/>
      <c r="DY8" s="681"/>
      <c r="DZ8" s="681"/>
      <c r="EA8" s="681"/>
      <c r="EB8" s="681"/>
      <c r="EC8" s="727"/>
    </row>
    <row r="9" spans="2:143" ht="11.25" customHeight="1">
      <c r="B9" s="677" t="s">
        <v>239</v>
      </c>
      <c r="C9" s="678"/>
      <c r="D9" s="678"/>
      <c r="E9" s="678"/>
      <c r="F9" s="678"/>
      <c r="G9" s="678"/>
      <c r="H9" s="678"/>
      <c r="I9" s="678"/>
      <c r="J9" s="678"/>
      <c r="K9" s="678"/>
      <c r="L9" s="678"/>
      <c r="M9" s="678"/>
      <c r="N9" s="678"/>
      <c r="O9" s="678"/>
      <c r="P9" s="678"/>
      <c r="Q9" s="679"/>
      <c r="R9" s="680">
        <v>21850</v>
      </c>
      <c r="S9" s="681"/>
      <c r="T9" s="681"/>
      <c r="U9" s="681"/>
      <c r="V9" s="681"/>
      <c r="W9" s="681"/>
      <c r="X9" s="681"/>
      <c r="Y9" s="682"/>
      <c r="Z9" s="713">
        <v>0.1</v>
      </c>
      <c r="AA9" s="713"/>
      <c r="AB9" s="713"/>
      <c r="AC9" s="713"/>
      <c r="AD9" s="714">
        <v>21850</v>
      </c>
      <c r="AE9" s="714"/>
      <c r="AF9" s="714"/>
      <c r="AG9" s="714"/>
      <c r="AH9" s="714"/>
      <c r="AI9" s="714"/>
      <c r="AJ9" s="714"/>
      <c r="AK9" s="714"/>
      <c r="AL9" s="683">
        <v>0.2</v>
      </c>
      <c r="AM9" s="684"/>
      <c r="AN9" s="684"/>
      <c r="AO9" s="715"/>
      <c r="AP9" s="677" t="s">
        <v>240</v>
      </c>
      <c r="AQ9" s="678"/>
      <c r="AR9" s="678"/>
      <c r="AS9" s="678"/>
      <c r="AT9" s="678"/>
      <c r="AU9" s="678"/>
      <c r="AV9" s="678"/>
      <c r="AW9" s="678"/>
      <c r="AX9" s="678"/>
      <c r="AY9" s="678"/>
      <c r="AZ9" s="678"/>
      <c r="BA9" s="678"/>
      <c r="BB9" s="678"/>
      <c r="BC9" s="678"/>
      <c r="BD9" s="678"/>
      <c r="BE9" s="678"/>
      <c r="BF9" s="679"/>
      <c r="BG9" s="680">
        <v>1590074</v>
      </c>
      <c r="BH9" s="681"/>
      <c r="BI9" s="681"/>
      <c r="BJ9" s="681"/>
      <c r="BK9" s="681"/>
      <c r="BL9" s="681"/>
      <c r="BM9" s="681"/>
      <c r="BN9" s="682"/>
      <c r="BO9" s="713">
        <v>32.4</v>
      </c>
      <c r="BP9" s="713"/>
      <c r="BQ9" s="713"/>
      <c r="BR9" s="713"/>
      <c r="BS9" s="686" t="s">
        <v>226</v>
      </c>
      <c r="BT9" s="681"/>
      <c r="BU9" s="681"/>
      <c r="BV9" s="681"/>
      <c r="BW9" s="681"/>
      <c r="BX9" s="681"/>
      <c r="BY9" s="681"/>
      <c r="BZ9" s="681"/>
      <c r="CA9" s="681"/>
      <c r="CB9" s="727"/>
      <c r="CD9" s="719" t="s">
        <v>241</v>
      </c>
      <c r="CE9" s="720"/>
      <c r="CF9" s="720"/>
      <c r="CG9" s="720"/>
      <c r="CH9" s="720"/>
      <c r="CI9" s="720"/>
      <c r="CJ9" s="720"/>
      <c r="CK9" s="720"/>
      <c r="CL9" s="720"/>
      <c r="CM9" s="720"/>
      <c r="CN9" s="720"/>
      <c r="CO9" s="720"/>
      <c r="CP9" s="720"/>
      <c r="CQ9" s="721"/>
      <c r="CR9" s="680">
        <v>2771839</v>
      </c>
      <c r="CS9" s="681"/>
      <c r="CT9" s="681"/>
      <c r="CU9" s="681"/>
      <c r="CV9" s="681"/>
      <c r="CW9" s="681"/>
      <c r="CX9" s="681"/>
      <c r="CY9" s="682"/>
      <c r="CZ9" s="713">
        <v>9.1999999999999993</v>
      </c>
      <c r="DA9" s="713"/>
      <c r="DB9" s="713"/>
      <c r="DC9" s="713"/>
      <c r="DD9" s="686">
        <v>90179</v>
      </c>
      <c r="DE9" s="681"/>
      <c r="DF9" s="681"/>
      <c r="DG9" s="681"/>
      <c r="DH9" s="681"/>
      <c r="DI9" s="681"/>
      <c r="DJ9" s="681"/>
      <c r="DK9" s="681"/>
      <c r="DL9" s="681"/>
      <c r="DM9" s="681"/>
      <c r="DN9" s="681"/>
      <c r="DO9" s="681"/>
      <c r="DP9" s="682"/>
      <c r="DQ9" s="686">
        <v>1857473</v>
      </c>
      <c r="DR9" s="681"/>
      <c r="DS9" s="681"/>
      <c r="DT9" s="681"/>
      <c r="DU9" s="681"/>
      <c r="DV9" s="681"/>
      <c r="DW9" s="681"/>
      <c r="DX9" s="681"/>
      <c r="DY9" s="681"/>
      <c r="DZ9" s="681"/>
      <c r="EA9" s="681"/>
      <c r="EB9" s="681"/>
      <c r="EC9" s="727"/>
    </row>
    <row r="10" spans="2:143" ht="11.25" customHeight="1">
      <c r="B10" s="677" t="s">
        <v>242</v>
      </c>
      <c r="C10" s="678"/>
      <c r="D10" s="678"/>
      <c r="E10" s="678"/>
      <c r="F10" s="678"/>
      <c r="G10" s="678"/>
      <c r="H10" s="678"/>
      <c r="I10" s="678"/>
      <c r="J10" s="678"/>
      <c r="K10" s="678"/>
      <c r="L10" s="678"/>
      <c r="M10" s="678"/>
      <c r="N10" s="678"/>
      <c r="O10" s="678"/>
      <c r="P10" s="678"/>
      <c r="Q10" s="679"/>
      <c r="R10" s="680" t="s">
        <v>226</v>
      </c>
      <c r="S10" s="681"/>
      <c r="T10" s="681"/>
      <c r="U10" s="681"/>
      <c r="V10" s="681"/>
      <c r="W10" s="681"/>
      <c r="X10" s="681"/>
      <c r="Y10" s="682"/>
      <c r="Z10" s="713" t="s">
        <v>226</v>
      </c>
      <c r="AA10" s="713"/>
      <c r="AB10" s="713"/>
      <c r="AC10" s="713"/>
      <c r="AD10" s="714" t="s">
        <v>138</v>
      </c>
      <c r="AE10" s="714"/>
      <c r="AF10" s="714"/>
      <c r="AG10" s="714"/>
      <c r="AH10" s="714"/>
      <c r="AI10" s="714"/>
      <c r="AJ10" s="714"/>
      <c r="AK10" s="714"/>
      <c r="AL10" s="683" t="s">
        <v>226</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101847</v>
      </c>
      <c r="BH10" s="681"/>
      <c r="BI10" s="681"/>
      <c r="BJ10" s="681"/>
      <c r="BK10" s="681"/>
      <c r="BL10" s="681"/>
      <c r="BM10" s="681"/>
      <c r="BN10" s="682"/>
      <c r="BO10" s="713">
        <v>2.1</v>
      </c>
      <c r="BP10" s="713"/>
      <c r="BQ10" s="713"/>
      <c r="BR10" s="713"/>
      <c r="BS10" s="686" t="s">
        <v>226</v>
      </c>
      <c r="BT10" s="681"/>
      <c r="BU10" s="681"/>
      <c r="BV10" s="681"/>
      <c r="BW10" s="681"/>
      <c r="BX10" s="681"/>
      <c r="BY10" s="681"/>
      <c r="BZ10" s="681"/>
      <c r="CA10" s="681"/>
      <c r="CB10" s="727"/>
      <c r="CD10" s="719" t="s">
        <v>244</v>
      </c>
      <c r="CE10" s="720"/>
      <c r="CF10" s="720"/>
      <c r="CG10" s="720"/>
      <c r="CH10" s="720"/>
      <c r="CI10" s="720"/>
      <c r="CJ10" s="720"/>
      <c r="CK10" s="720"/>
      <c r="CL10" s="720"/>
      <c r="CM10" s="720"/>
      <c r="CN10" s="720"/>
      <c r="CO10" s="720"/>
      <c r="CP10" s="720"/>
      <c r="CQ10" s="721"/>
      <c r="CR10" s="680">
        <v>6939</v>
      </c>
      <c r="CS10" s="681"/>
      <c r="CT10" s="681"/>
      <c r="CU10" s="681"/>
      <c r="CV10" s="681"/>
      <c r="CW10" s="681"/>
      <c r="CX10" s="681"/>
      <c r="CY10" s="682"/>
      <c r="CZ10" s="713">
        <v>0</v>
      </c>
      <c r="DA10" s="713"/>
      <c r="DB10" s="713"/>
      <c r="DC10" s="713"/>
      <c r="DD10" s="686" t="s">
        <v>226</v>
      </c>
      <c r="DE10" s="681"/>
      <c r="DF10" s="681"/>
      <c r="DG10" s="681"/>
      <c r="DH10" s="681"/>
      <c r="DI10" s="681"/>
      <c r="DJ10" s="681"/>
      <c r="DK10" s="681"/>
      <c r="DL10" s="681"/>
      <c r="DM10" s="681"/>
      <c r="DN10" s="681"/>
      <c r="DO10" s="681"/>
      <c r="DP10" s="682"/>
      <c r="DQ10" s="686">
        <v>6939</v>
      </c>
      <c r="DR10" s="681"/>
      <c r="DS10" s="681"/>
      <c r="DT10" s="681"/>
      <c r="DU10" s="681"/>
      <c r="DV10" s="681"/>
      <c r="DW10" s="681"/>
      <c r="DX10" s="681"/>
      <c r="DY10" s="681"/>
      <c r="DZ10" s="681"/>
      <c r="EA10" s="681"/>
      <c r="EB10" s="681"/>
      <c r="EC10" s="727"/>
    </row>
    <row r="11" spans="2:143" ht="11.25" customHeight="1">
      <c r="B11" s="677" t="s">
        <v>245</v>
      </c>
      <c r="C11" s="678"/>
      <c r="D11" s="678"/>
      <c r="E11" s="678"/>
      <c r="F11" s="678"/>
      <c r="G11" s="678"/>
      <c r="H11" s="678"/>
      <c r="I11" s="678"/>
      <c r="J11" s="678"/>
      <c r="K11" s="678"/>
      <c r="L11" s="678"/>
      <c r="M11" s="678"/>
      <c r="N11" s="678"/>
      <c r="O11" s="678"/>
      <c r="P11" s="678"/>
      <c r="Q11" s="679"/>
      <c r="R11" s="680">
        <v>896831</v>
      </c>
      <c r="S11" s="681"/>
      <c r="T11" s="681"/>
      <c r="U11" s="681"/>
      <c r="V11" s="681"/>
      <c r="W11" s="681"/>
      <c r="X11" s="681"/>
      <c r="Y11" s="682"/>
      <c r="Z11" s="683">
        <v>2.8</v>
      </c>
      <c r="AA11" s="684"/>
      <c r="AB11" s="684"/>
      <c r="AC11" s="685"/>
      <c r="AD11" s="686">
        <v>896831</v>
      </c>
      <c r="AE11" s="681"/>
      <c r="AF11" s="681"/>
      <c r="AG11" s="681"/>
      <c r="AH11" s="681"/>
      <c r="AI11" s="681"/>
      <c r="AJ11" s="681"/>
      <c r="AK11" s="682"/>
      <c r="AL11" s="683">
        <v>6.9</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138919</v>
      </c>
      <c r="BH11" s="681"/>
      <c r="BI11" s="681"/>
      <c r="BJ11" s="681"/>
      <c r="BK11" s="681"/>
      <c r="BL11" s="681"/>
      <c r="BM11" s="681"/>
      <c r="BN11" s="682"/>
      <c r="BO11" s="713">
        <v>2.8</v>
      </c>
      <c r="BP11" s="713"/>
      <c r="BQ11" s="713"/>
      <c r="BR11" s="713"/>
      <c r="BS11" s="686" t="s">
        <v>138</v>
      </c>
      <c r="BT11" s="681"/>
      <c r="BU11" s="681"/>
      <c r="BV11" s="681"/>
      <c r="BW11" s="681"/>
      <c r="BX11" s="681"/>
      <c r="BY11" s="681"/>
      <c r="BZ11" s="681"/>
      <c r="CA11" s="681"/>
      <c r="CB11" s="727"/>
      <c r="CD11" s="719" t="s">
        <v>247</v>
      </c>
      <c r="CE11" s="720"/>
      <c r="CF11" s="720"/>
      <c r="CG11" s="720"/>
      <c r="CH11" s="720"/>
      <c r="CI11" s="720"/>
      <c r="CJ11" s="720"/>
      <c r="CK11" s="720"/>
      <c r="CL11" s="720"/>
      <c r="CM11" s="720"/>
      <c r="CN11" s="720"/>
      <c r="CO11" s="720"/>
      <c r="CP11" s="720"/>
      <c r="CQ11" s="721"/>
      <c r="CR11" s="680">
        <v>1740520</v>
      </c>
      <c r="CS11" s="681"/>
      <c r="CT11" s="681"/>
      <c r="CU11" s="681"/>
      <c r="CV11" s="681"/>
      <c r="CW11" s="681"/>
      <c r="CX11" s="681"/>
      <c r="CY11" s="682"/>
      <c r="CZ11" s="713">
        <v>5.8</v>
      </c>
      <c r="DA11" s="713"/>
      <c r="DB11" s="713"/>
      <c r="DC11" s="713"/>
      <c r="DD11" s="686">
        <v>191539</v>
      </c>
      <c r="DE11" s="681"/>
      <c r="DF11" s="681"/>
      <c r="DG11" s="681"/>
      <c r="DH11" s="681"/>
      <c r="DI11" s="681"/>
      <c r="DJ11" s="681"/>
      <c r="DK11" s="681"/>
      <c r="DL11" s="681"/>
      <c r="DM11" s="681"/>
      <c r="DN11" s="681"/>
      <c r="DO11" s="681"/>
      <c r="DP11" s="682"/>
      <c r="DQ11" s="686">
        <v>960073</v>
      </c>
      <c r="DR11" s="681"/>
      <c r="DS11" s="681"/>
      <c r="DT11" s="681"/>
      <c r="DU11" s="681"/>
      <c r="DV11" s="681"/>
      <c r="DW11" s="681"/>
      <c r="DX11" s="681"/>
      <c r="DY11" s="681"/>
      <c r="DZ11" s="681"/>
      <c r="EA11" s="681"/>
      <c r="EB11" s="681"/>
      <c r="EC11" s="727"/>
    </row>
    <row r="12" spans="2:143" ht="11.25" customHeight="1">
      <c r="B12" s="677" t="s">
        <v>248</v>
      </c>
      <c r="C12" s="678"/>
      <c r="D12" s="678"/>
      <c r="E12" s="678"/>
      <c r="F12" s="678"/>
      <c r="G12" s="678"/>
      <c r="H12" s="678"/>
      <c r="I12" s="678"/>
      <c r="J12" s="678"/>
      <c r="K12" s="678"/>
      <c r="L12" s="678"/>
      <c r="M12" s="678"/>
      <c r="N12" s="678"/>
      <c r="O12" s="678"/>
      <c r="P12" s="678"/>
      <c r="Q12" s="679"/>
      <c r="R12" s="680">
        <v>82027</v>
      </c>
      <c r="S12" s="681"/>
      <c r="T12" s="681"/>
      <c r="U12" s="681"/>
      <c r="V12" s="681"/>
      <c r="W12" s="681"/>
      <c r="X12" s="681"/>
      <c r="Y12" s="682"/>
      <c r="Z12" s="713">
        <v>0.3</v>
      </c>
      <c r="AA12" s="713"/>
      <c r="AB12" s="713"/>
      <c r="AC12" s="713"/>
      <c r="AD12" s="714">
        <v>82027</v>
      </c>
      <c r="AE12" s="714"/>
      <c r="AF12" s="714"/>
      <c r="AG12" s="714"/>
      <c r="AH12" s="714"/>
      <c r="AI12" s="714"/>
      <c r="AJ12" s="714"/>
      <c r="AK12" s="714"/>
      <c r="AL12" s="683">
        <v>0.6</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2598628</v>
      </c>
      <c r="BH12" s="681"/>
      <c r="BI12" s="681"/>
      <c r="BJ12" s="681"/>
      <c r="BK12" s="681"/>
      <c r="BL12" s="681"/>
      <c r="BM12" s="681"/>
      <c r="BN12" s="682"/>
      <c r="BO12" s="713">
        <v>52.9</v>
      </c>
      <c r="BP12" s="713"/>
      <c r="BQ12" s="713"/>
      <c r="BR12" s="713"/>
      <c r="BS12" s="686" t="s">
        <v>138</v>
      </c>
      <c r="BT12" s="681"/>
      <c r="BU12" s="681"/>
      <c r="BV12" s="681"/>
      <c r="BW12" s="681"/>
      <c r="BX12" s="681"/>
      <c r="BY12" s="681"/>
      <c r="BZ12" s="681"/>
      <c r="CA12" s="681"/>
      <c r="CB12" s="727"/>
      <c r="CD12" s="719" t="s">
        <v>250</v>
      </c>
      <c r="CE12" s="720"/>
      <c r="CF12" s="720"/>
      <c r="CG12" s="720"/>
      <c r="CH12" s="720"/>
      <c r="CI12" s="720"/>
      <c r="CJ12" s="720"/>
      <c r="CK12" s="720"/>
      <c r="CL12" s="720"/>
      <c r="CM12" s="720"/>
      <c r="CN12" s="720"/>
      <c r="CO12" s="720"/>
      <c r="CP12" s="720"/>
      <c r="CQ12" s="721"/>
      <c r="CR12" s="680">
        <v>853775</v>
      </c>
      <c r="CS12" s="681"/>
      <c r="CT12" s="681"/>
      <c r="CU12" s="681"/>
      <c r="CV12" s="681"/>
      <c r="CW12" s="681"/>
      <c r="CX12" s="681"/>
      <c r="CY12" s="682"/>
      <c r="CZ12" s="713">
        <v>2.8</v>
      </c>
      <c r="DA12" s="713"/>
      <c r="DB12" s="713"/>
      <c r="DC12" s="713"/>
      <c r="DD12" s="686">
        <v>25368</v>
      </c>
      <c r="DE12" s="681"/>
      <c r="DF12" s="681"/>
      <c r="DG12" s="681"/>
      <c r="DH12" s="681"/>
      <c r="DI12" s="681"/>
      <c r="DJ12" s="681"/>
      <c r="DK12" s="681"/>
      <c r="DL12" s="681"/>
      <c r="DM12" s="681"/>
      <c r="DN12" s="681"/>
      <c r="DO12" s="681"/>
      <c r="DP12" s="682"/>
      <c r="DQ12" s="686">
        <v>690058</v>
      </c>
      <c r="DR12" s="681"/>
      <c r="DS12" s="681"/>
      <c r="DT12" s="681"/>
      <c r="DU12" s="681"/>
      <c r="DV12" s="681"/>
      <c r="DW12" s="681"/>
      <c r="DX12" s="681"/>
      <c r="DY12" s="681"/>
      <c r="DZ12" s="681"/>
      <c r="EA12" s="681"/>
      <c r="EB12" s="681"/>
      <c r="EC12" s="727"/>
    </row>
    <row r="13" spans="2:143" ht="11.25" customHeight="1">
      <c r="B13" s="677" t="s">
        <v>251</v>
      </c>
      <c r="C13" s="678"/>
      <c r="D13" s="678"/>
      <c r="E13" s="678"/>
      <c r="F13" s="678"/>
      <c r="G13" s="678"/>
      <c r="H13" s="678"/>
      <c r="I13" s="678"/>
      <c r="J13" s="678"/>
      <c r="K13" s="678"/>
      <c r="L13" s="678"/>
      <c r="M13" s="678"/>
      <c r="N13" s="678"/>
      <c r="O13" s="678"/>
      <c r="P13" s="678"/>
      <c r="Q13" s="679"/>
      <c r="R13" s="680" t="s">
        <v>138</v>
      </c>
      <c r="S13" s="681"/>
      <c r="T13" s="681"/>
      <c r="U13" s="681"/>
      <c r="V13" s="681"/>
      <c r="W13" s="681"/>
      <c r="X13" s="681"/>
      <c r="Y13" s="682"/>
      <c r="Z13" s="713" t="s">
        <v>226</v>
      </c>
      <c r="AA13" s="713"/>
      <c r="AB13" s="713"/>
      <c r="AC13" s="713"/>
      <c r="AD13" s="714" t="s">
        <v>138</v>
      </c>
      <c r="AE13" s="714"/>
      <c r="AF13" s="714"/>
      <c r="AG13" s="714"/>
      <c r="AH13" s="714"/>
      <c r="AI13" s="714"/>
      <c r="AJ13" s="714"/>
      <c r="AK13" s="714"/>
      <c r="AL13" s="683" t="s">
        <v>226</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2587356</v>
      </c>
      <c r="BH13" s="681"/>
      <c r="BI13" s="681"/>
      <c r="BJ13" s="681"/>
      <c r="BK13" s="681"/>
      <c r="BL13" s="681"/>
      <c r="BM13" s="681"/>
      <c r="BN13" s="682"/>
      <c r="BO13" s="713">
        <v>52.7</v>
      </c>
      <c r="BP13" s="713"/>
      <c r="BQ13" s="713"/>
      <c r="BR13" s="713"/>
      <c r="BS13" s="686" t="s">
        <v>226</v>
      </c>
      <c r="BT13" s="681"/>
      <c r="BU13" s="681"/>
      <c r="BV13" s="681"/>
      <c r="BW13" s="681"/>
      <c r="BX13" s="681"/>
      <c r="BY13" s="681"/>
      <c r="BZ13" s="681"/>
      <c r="CA13" s="681"/>
      <c r="CB13" s="727"/>
      <c r="CD13" s="719" t="s">
        <v>253</v>
      </c>
      <c r="CE13" s="720"/>
      <c r="CF13" s="720"/>
      <c r="CG13" s="720"/>
      <c r="CH13" s="720"/>
      <c r="CI13" s="720"/>
      <c r="CJ13" s="720"/>
      <c r="CK13" s="720"/>
      <c r="CL13" s="720"/>
      <c r="CM13" s="720"/>
      <c r="CN13" s="720"/>
      <c r="CO13" s="720"/>
      <c r="CP13" s="720"/>
      <c r="CQ13" s="721"/>
      <c r="CR13" s="680">
        <v>1746419</v>
      </c>
      <c r="CS13" s="681"/>
      <c r="CT13" s="681"/>
      <c r="CU13" s="681"/>
      <c r="CV13" s="681"/>
      <c r="CW13" s="681"/>
      <c r="CX13" s="681"/>
      <c r="CY13" s="682"/>
      <c r="CZ13" s="713">
        <v>5.8</v>
      </c>
      <c r="DA13" s="713"/>
      <c r="DB13" s="713"/>
      <c r="DC13" s="713"/>
      <c r="DD13" s="686">
        <v>923579</v>
      </c>
      <c r="DE13" s="681"/>
      <c r="DF13" s="681"/>
      <c r="DG13" s="681"/>
      <c r="DH13" s="681"/>
      <c r="DI13" s="681"/>
      <c r="DJ13" s="681"/>
      <c r="DK13" s="681"/>
      <c r="DL13" s="681"/>
      <c r="DM13" s="681"/>
      <c r="DN13" s="681"/>
      <c r="DO13" s="681"/>
      <c r="DP13" s="682"/>
      <c r="DQ13" s="686">
        <v>1073214</v>
      </c>
      <c r="DR13" s="681"/>
      <c r="DS13" s="681"/>
      <c r="DT13" s="681"/>
      <c r="DU13" s="681"/>
      <c r="DV13" s="681"/>
      <c r="DW13" s="681"/>
      <c r="DX13" s="681"/>
      <c r="DY13" s="681"/>
      <c r="DZ13" s="681"/>
      <c r="EA13" s="681"/>
      <c r="EB13" s="681"/>
      <c r="EC13" s="727"/>
    </row>
    <row r="14" spans="2:143" ht="11.25" customHeight="1">
      <c r="B14" s="677" t="s">
        <v>254</v>
      </c>
      <c r="C14" s="678"/>
      <c r="D14" s="678"/>
      <c r="E14" s="678"/>
      <c r="F14" s="678"/>
      <c r="G14" s="678"/>
      <c r="H14" s="678"/>
      <c r="I14" s="678"/>
      <c r="J14" s="678"/>
      <c r="K14" s="678"/>
      <c r="L14" s="678"/>
      <c r="M14" s="678"/>
      <c r="N14" s="678"/>
      <c r="O14" s="678"/>
      <c r="P14" s="678"/>
      <c r="Q14" s="679"/>
      <c r="R14" s="680" t="s">
        <v>255</v>
      </c>
      <c r="S14" s="681"/>
      <c r="T14" s="681"/>
      <c r="U14" s="681"/>
      <c r="V14" s="681"/>
      <c r="W14" s="681"/>
      <c r="X14" s="681"/>
      <c r="Y14" s="682"/>
      <c r="Z14" s="713" t="s">
        <v>226</v>
      </c>
      <c r="AA14" s="713"/>
      <c r="AB14" s="713"/>
      <c r="AC14" s="713"/>
      <c r="AD14" s="714" t="s">
        <v>256</v>
      </c>
      <c r="AE14" s="714"/>
      <c r="AF14" s="714"/>
      <c r="AG14" s="714"/>
      <c r="AH14" s="714"/>
      <c r="AI14" s="714"/>
      <c r="AJ14" s="714"/>
      <c r="AK14" s="714"/>
      <c r="AL14" s="683" t="s">
        <v>226</v>
      </c>
      <c r="AM14" s="684"/>
      <c r="AN14" s="684"/>
      <c r="AO14" s="715"/>
      <c r="AP14" s="677" t="s">
        <v>257</v>
      </c>
      <c r="AQ14" s="678"/>
      <c r="AR14" s="678"/>
      <c r="AS14" s="678"/>
      <c r="AT14" s="678"/>
      <c r="AU14" s="678"/>
      <c r="AV14" s="678"/>
      <c r="AW14" s="678"/>
      <c r="AX14" s="678"/>
      <c r="AY14" s="678"/>
      <c r="AZ14" s="678"/>
      <c r="BA14" s="678"/>
      <c r="BB14" s="678"/>
      <c r="BC14" s="678"/>
      <c r="BD14" s="678"/>
      <c r="BE14" s="678"/>
      <c r="BF14" s="679"/>
      <c r="BG14" s="680">
        <v>157056</v>
      </c>
      <c r="BH14" s="681"/>
      <c r="BI14" s="681"/>
      <c r="BJ14" s="681"/>
      <c r="BK14" s="681"/>
      <c r="BL14" s="681"/>
      <c r="BM14" s="681"/>
      <c r="BN14" s="682"/>
      <c r="BO14" s="713">
        <v>3.2</v>
      </c>
      <c r="BP14" s="713"/>
      <c r="BQ14" s="713"/>
      <c r="BR14" s="713"/>
      <c r="BS14" s="686" t="s">
        <v>138</v>
      </c>
      <c r="BT14" s="681"/>
      <c r="BU14" s="681"/>
      <c r="BV14" s="681"/>
      <c r="BW14" s="681"/>
      <c r="BX14" s="681"/>
      <c r="BY14" s="681"/>
      <c r="BZ14" s="681"/>
      <c r="CA14" s="681"/>
      <c r="CB14" s="727"/>
      <c r="CD14" s="719" t="s">
        <v>258</v>
      </c>
      <c r="CE14" s="720"/>
      <c r="CF14" s="720"/>
      <c r="CG14" s="720"/>
      <c r="CH14" s="720"/>
      <c r="CI14" s="720"/>
      <c r="CJ14" s="720"/>
      <c r="CK14" s="720"/>
      <c r="CL14" s="720"/>
      <c r="CM14" s="720"/>
      <c r="CN14" s="720"/>
      <c r="CO14" s="720"/>
      <c r="CP14" s="720"/>
      <c r="CQ14" s="721"/>
      <c r="CR14" s="680">
        <v>1270258</v>
      </c>
      <c r="CS14" s="681"/>
      <c r="CT14" s="681"/>
      <c r="CU14" s="681"/>
      <c r="CV14" s="681"/>
      <c r="CW14" s="681"/>
      <c r="CX14" s="681"/>
      <c r="CY14" s="682"/>
      <c r="CZ14" s="713">
        <v>4.2</v>
      </c>
      <c r="DA14" s="713"/>
      <c r="DB14" s="713"/>
      <c r="DC14" s="713"/>
      <c r="DD14" s="686">
        <v>430650</v>
      </c>
      <c r="DE14" s="681"/>
      <c r="DF14" s="681"/>
      <c r="DG14" s="681"/>
      <c r="DH14" s="681"/>
      <c r="DI14" s="681"/>
      <c r="DJ14" s="681"/>
      <c r="DK14" s="681"/>
      <c r="DL14" s="681"/>
      <c r="DM14" s="681"/>
      <c r="DN14" s="681"/>
      <c r="DO14" s="681"/>
      <c r="DP14" s="682"/>
      <c r="DQ14" s="686">
        <v>827259</v>
      </c>
      <c r="DR14" s="681"/>
      <c r="DS14" s="681"/>
      <c r="DT14" s="681"/>
      <c r="DU14" s="681"/>
      <c r="DV14" s="681"/>
      <c r="DW14" s="681"/>
      <c r="DX14" s="681"/>
      <c r="DY14" s="681"/>
      <c r="DZ14" s="681"/>
      <c r="EA14" s="681"/>
      <c r="EB14" s="681"/>
      <c r="EC14" s="727"/>
    </row>
    <row r="15" spans="2:143" ht="11.25" customHeight="1">
      <c r="B15" s="677" t="s">
        <v>259</v>
      </c>
      <c r="C15" s="678"/>
      <c r="D15" s="678"/>
      <c r="E15" s="678"/>
      <c r="F15" s="678"/>
      <c r="G15" s="678"/>
      <c r="H15" s="678"/>
      <c r="I15" s="678"/>
      <c r="J15" s="678"/>
      <c r="K15" s="678"/>
      <c r="L15" s="678"/>
      <c r="M15" s="678"/>
      <c r="N15" s="678"/>
      <c r="O15" s="678"/>
      <c r="P15" s="678"/>
      <c r="Q15" s="679"/>
      <c r="R15" s="680" t="s">
        <v>226</v>
      </c>
      <c r="S15" s="681"/>
      <c r="T15" s="681"/>
      <c r="U15" s="681"/>
      <c r="V15" s="681"/>
      <c r="W15" s="681"/>
      <c r="X15" s="681"/>
      <c r="Y15" s="682"/>
      <c r="Z15" s="713" t="s">
        <v>138</v>
      </c>
      <c r="AA15" s="713"/>
      <c r="AB15" s="713"/>
      <c r="AC15" s="713"/>
      <c r="AD15" s="714" t="s">
        <v>138</v>
      </c>
      <c r="AE15" s="714"/>
      <c r="AF15" s="714"/>
      <c r="AG15" s="714"/>
      <c r="AH15" s="714"/>
      <c r="AI15" s="714"/>
      <c r="AJ15" s="714"/>
      <c r="AK15" s="714"/>
      <c r="AL15" s="683" t="s">
        <v>138</v>
      </c>
      <c r="AM15" s="684"/>
      <c r="AN15" s="684"/>
      <c r="AO15" s="715"/>
      <c r="AP15" s="677" t="s">
        <v>260</v>
      </c>
      <c r="AQ15" s="678"/>
      <c r="AR15" s="678"/>
      <c r="AS15" s="678"/>
      <c r="AT15" s="678"/>
      <c r="AU15" s="678"/>
      <c r="AV15" s="678"/>
      <c r="AW15" s="678"/>
      <c r="AX15" s="678"/>
      <c r="AY15" s="678"/>
      <c r="AZ15" s="678"/>
      <c r="BA15" s="678"/>
      <c r="BB15" s="678"/>
      <c r="BC15" s="678"/>
      <c r="BD15" s="678"/>
      <c r="BE15" s="678"/>
      <c r="BF15" s="679"/>
      <c r="BG15" s="680">
        <v>244471</v>
      </c>
      <c r="BH15" s="681"/>
      <c r="BI15" s="681"/>
      <c r="BJ15" s="681"/>
      <c r="BK15" s="681"/>
      <c r="BL15" s="681"/>
      <c r="BM15" s="681"/>
      <c r="BN15" s="682"/>
      <c r="BO15" s="713">
        <v>5</v>
      </c>
      <c r="BP15" s="713"/>
      <c r="BQ15" s="713"/>
      <c r="BR15" s="713"/>
      <c r="BS15" s="686" t="s">
        <v>138</v>
      </c>
      <c r="BT15" s="681"/>
      <c r="BU15" s="681"/>
      <c r="BV15" s="681"/>
      <c r="BW15" s="681"/>
      <c r="BX15" s="681"/>
      <c r="BY15" s="681"/>
      <c r="BZ15" s="681"/>
      <c r="CA15" s="681"/>
      <c r="CB15" s="727"/>
      <c r="CD15" s="719" t="s">
        <v>261</v>
      </c>
      <c r="CE15" s="720"/>
      <c r="CF15" s="720"/>
      <c r="CG15" s="720"/>
      <c r="CH15" s="720"/>
      <c r="CI15" s="720"/>
      <c r="CJ15" s="720"/>
      <c r="CK15" s="720"/>
      <c r="CL15" s="720"/>
      <c r="CM15" s="720"/>
      <c r="CN15" s="720"/>
      <c r="CO15" s="720"/>
      <c r="CP15" s="720"/>
      <c r="CQ15" s="721"/>
      <c r="CR15" s="680">
        <v>3586775</v>
      </c>
      <c r="CS15" s="681"/>
      <c r="CT15" s="681"/>
      <c r="CU15" s="681"/>
      <c r="CV15" s="681"/>
      <c r="CW15" s="681"/>
      <c r="CX15" s="681"/>
      <c r="CY15" s="682"/>
      <c r="CZ15" s="713">
        <v>11.9</v>
      </c>
      <c r="DA15" s="713"/>
      <c r="DB15" s="713"/>
      <c r="DC15" s="713"/>
      <c r="DD15" s="686">
        <v>1402013</v>
      </c>
      <c r="DE15" s="681"/>
      <c r="DF15" s="681"/>
      <c r="DG15" s="681"/>
      <c r="DH15" s="681"/>
      <c r="DI15" s="681"/>
      <c r="DJ15" s="681"/>
      <c r="DK15" s="681"/>
      <c r="DL15" s="681"/>
      <c r="DM15" s="681"/>
      <c r="DN15" s="681"/>
      <c r="DO15" s="681"/>
      <c r="DP15" s="682"/>
      <c r="DQ15" s="686">
        <v>2015704</v>
      </c>
      <c r="DR15" s="681"/>
      <c r="DS15" s="681"/>
      <c r="DT15" s="681"/>
      <c r="DU15" s="681"/>
      <c r="DV15" s="681"/>
      <c r="DW15" s="681"/>
      <c r="DX15" s="681"/>
      <c r="DY15" s="681"/>
      <c r="DZ15" s="681"/>
      <c r="EA15" s="681"/>
      <c r="EB15" s="681"/>
      <c r="EC15" s="727"/>
    </row>
    <row r="16" spans="2:143" ht="11.25" customHeight="1">
      <c r="B16" s="677" t="s">
        <v>262</v>
      </c>
      <c r="C16" s="678"/>
      <c r="D16" s="678"/>
      <c r="E16" s="678"/>
      <c r="F16" s="678"/>
      <c r="G16" s="678"/>
      <c r="H16" s="678"/>
      <c r="I16" s="678"/>
      <c r="J16" s="678"/>
      <c r="K16" s="678"/>
      <c r="L16" s="678"/>
      <c r="M16" s="678"/>
      <c r="N16" s="678"/>
      <c r="O16" s="678"/>
      <c r="P16" s="678"/>
      <c r="Q16" s="679"/>
      <c r="R16" s="680">
        <v>18814</v>
      </c>
      <c r="S16" s="681"/>
      <c r="T16" s="681"/>
      <c r="U16" s="681"/>
      <c r="V16" s="681"/>
      <c r="W16" s="681"/>
      <c r="X16" s="681"/>
      <c r="Y16" s="682"/>
      <c r="Z16" s="713">
        <v>0.1</v>
      </c>
      <c r="AA16" s="713"/>
      <c r="AB16" s="713"/>
      <c r="AC16" s="713"/>
      <c r="AD16" s="714">
        <v>18814</v>
      </c>
      <c r="AE16" s="714"/>
      <c r="AF16" s="714"/>
      <c r="AG16" s="714"/>
      <c r="AH16" s="714"/>
      <c r="AI16" s="714"/>
      <c r="AJ16" s="714"/>
      <c r="AK16" s="714"/>
      <c r="AL16" s="683">
        <v>0.1</v>
      </c>
      <c r="AM16" s="684"/>
      <c r="AN16" s="684"/>
      <c r="AO16" s="715"/>
      <c r="AP16" s="677" t="s">
        <v>263</v>
      </c>
      <c r="AQ16" s="678"/>
      <c r="AR16" s="678"/>
      <c r="AS16" s="678"/>
      <c r="AT16" s="678"/>
      <c r="AU16" s="678"/>
      <c r="AV16" s="678"/>
      <c r="AW16" s="678"/>
      <c r="AX16" s="678"/>
      <c r="AY16" s="678"/>
      <c r="AZ16" s="678"/>
      <c r="BA16" s="678"/>
      <c r="BB16" s="678"/>
      <c r="BC16" s="678"/>
      <c r="BD16" s="678"/>
      <c r="BE16" s="678"/>
      <c r="BF16" s="679"/>
      <c r="BG16" s="680" t="s">
        <v>226</v>
      </c>
      <c r="BH16" s="681"/>
      <c r="BI16" s="681"/>
      <c r="BJ16" s="681"/>
      <c r="BK16" s="681"/>
      <c r="BL16" s="681"/>
      <c r="BM16" s="681"/>
      <c r="BN16" s="682"/>
      <c r="BO16" s="713" t="s">
        <v>226</v>
      </c>
      <c r="BP16" s="713"/>
      <c r="BQ16" s="713"/>
      <c r="BR16" s="713"/>
      <c r="BS16" s="686" t="s">
        <v>226</v>
      </c>
      <c r="BT16" s="681"/>
      <c r="BU16" s="681"/>
      <c r="BV16" s="681"/>
      <c r="BW16" s="681"/>
      <c r="BX16" s="681"/>
      <c r="BY16" s="681"/>
      <c r="BZ16" s="681"/>
      <c r="CA16" s="681"/>
      <c r="CB16" s="727"/>
      <c r="CD16" s="719" t="s">
        <v>264</v>
      </c>
      <c r="CE16" s="720"/>
      <c r="CF16" s="720"/>
      <c r="CG16" s="720"/>
      <c r="CH16" s="720"/>
      <c r="CI16" s="720"/>
      <c r="CJ16" s="720"/>
      <c r="CK16" s="720"/>
      <c r="CL16" s="720"/>
      <c r="CM16" s="720"/>
      <c r="CN16" s="720"/>
      <c r="CO16" s="720"/>
      <c r="CP16" s="720"/>
      <c r="CQ16" s="721"/>
      <c r="CR16" s="680">
        <v>615371</v>
      </c>
      <c r="CS16" s="681"/>
      <c r="CT16" s="681"/>
      <c r="CU16" s="681"/>
      <c r="CV16" s="681"/>
      <c r="CW16" s="681"/>
      <c r="CX16" s="681"/>
      <c r="CY16" s="682"/>
      <c r="CZ16" s="713">
        <v>2</v>
      </c>
      <c r="DA16" s="713"/>
      <c r="DB16" s="713"/>
      <c r="DC16" s="713"/>
      <c r="DD16" s="686" t="s">
        <v>226</v>
      </c>
      <c r="DE16" s="681"/>
      <c r="DF16" s="681"/>
      <c r="DG16" s="681"/>
      <c r="DH16" s="681"/>
      <c r="DI16" s="681"/>
      <c r="DJ16" s="681"/>
      <c r="DK16" s="681"/>
      <c r="DL16" s="681"/>
      <c r="DM16" s="681"/>
      <c r="DN16" s="681"/>
      <c r="DO16" s="681"/>
      <c r="DP16" s="682"/>
      <c r="DQ16" s="686">
        <v>21160</v>
      </c>
      <c r="DR16" s="681"/>
      <c r="DS16" s="681"/>
      <c r="DT16" s="681"/>
      <c r="DU16" s="681"/>
      <c r="DV16" s="681"/>
      <c r="DW16" s="681"/>
      <c r="DX16" s="681"/>
      <c r="DY16" s="681"/>
      <c r="DZ16" s="681"/>
      <c r="EA16" s="681"/>
      <c r="EB16" s="681"/>
      <c r="EC16" s="727"/>
    </row>
    <row r="17" spans="2:133" ht="11.25" customHeight="1">
      <c r="B17" s="677" t="s">
        <v>265</v>
      </c>
      <c r="C17" s="678"/>
      <c r="D17" s="678"/>
      <c r="E17" s="678"/>
      <c r="F17" s="678"/>
      <c r="G17" s="678"/>
      <c r="H17" s="678"/>
      <c r="I17" s="678"/>
      <c r="J17" s="678"/>
      <c r="K17" s="678"/>
      <c r="L17" s="678"/>
      <c r="M17" s="678"/>
      <c r="N17" s="678"/>
      <c r="O17" s="678"/>
      <c r="P17" s="678"/>
      <c r="Q17" s="679"/>
      <c r="R17" s="680">
        <v>32195</v>
      </c>
      <c r="S17" s="681"/>
      <c r="T17" s="681"/>
      <c r="U17" s="681"/>
      <c r="V17" s="681"/>
      <c r="W17" s="681"/>
      <c r="X17" s="681"/>
      <c r="Y17" s="682"/>
      <c r="Z17" s="713">
        <v>0.1</v>
      </c>
      <c r="AA17" s="713"/>
      <c r="AB17" s="713"/>
      <c r="AC17" s="713"/>
      <c r="AD17" s="714">
        <v>32195</v>
      </c>
      <c r="AE17" s="714"/>
      <c r="AF17" s="714"/>
      <c r="AG17" s="714"/>
      <c r="AH17" s="714"/>
      <c r="AI17" s="714"/>
      <c r="AJ17" s="714"/>
      <c r="AK17" s="714"/>
      <c r="AL17" s="683">
        <v>0.2</v>
      </c>
      <c r="AM17" s="684"/>
      <c r="AN17" s="684"/>
      <c r="AO17" s="715"/>
      <c r="AP17" s="677" t="s">
        <v>266</v>
      </c>
      <c r="AQ17" s="678"/>
      <c r="AR17" s="678"/>
      <c r="AS17" s="678"/>
      <c r="AT17" s="678"/>
      <c r="AU17" s="678"/>
      <c r="AV17" s="678"/>
      <c r="AW17" s="678"/>
      <c r="AX17" s="678"/>
      <c r="AY17" s="678"/>
      <c r="AZ17" s="678"/>
      <c r="BA17" s="678"/>
      <c r="BB17" s="678"/>
      <c r="BC17" s="678"/>
      <c r="BD17" s="678"/>
      <c r="BE17" s="678"/>
      <c r="BF17" s="679"/>
      <c r="BG17" s="680" t="s">
        <v>226</v>
      </c>
      <c r="BH17" s="681"/>
      <c r="BI17" s="681"/>
      <c r="BJ17" s="681"/>
      <c r="BK17" s="681"/>
      <c r="BL17" s="681"/>
      <c r="BM17" s="681"/>
      <c r="BN17" s="682"/>
      <c r="BO17" s="713" t="s">
        <v>138</v>
      </c>
      <c r="BP17" s="713"/>
      <c r="BQ17" s="713"/>
      <c r="BR17" s="713"/>
      <c r="BS17" s="686" t="s">
        <v>226</v>
      </c>
      <c r="BT17" s="681"/>
      <c r="BU17" s="681"/>
      <c r="BV17" s="681"/>
      <c r="BW17" s="681"/>
      <c r="BX17" s="681"/>
      <c r="BY17" s="681"/>
      <c r="BZ17" s="681"/>
      <c r="CA17" s="681"/>
      <c r="CB17" s="727"/>
      <c r="CD17" s="719" t="s">
        <v>267</v>
      </c>
      <c r="CE17" s="720"/>
      <c r="CF17" s="720"/>
      <c r="CG17" s="720"/>
      <c r="CH17" s="720"/>
      <c r="CI17" s="720"/>
      <c r="CJ17" s="720"/>
      <c r="CK17" s="720"/>
      <c r="CL17" s="720"/>
      <c r="CM17" s="720"/>
      <c r="CN17" s="720"/>
      <c r="CO17" s="720"/>
      <c r="CP17" s="720"/>
      <c r="CQ17" s="721"/>
      <c r="CR17" s="680">
        <v>2814286</v>
      </c>
      <c r="CS17" s="681"/>
      <c r="CT17" s="681"/>
      <c r="CU17" s="681"/>
      <c r="CV17" s="681"/>
      <c r="CW17" s="681"/>
      <c r="CX17" s="681"/>
      <c r="CY17" s="682"/>
      <c r="CZ17" s="713">
        <v>9.3000000000000007</v>
      </c>
      <c r="DA17" s="713"/>
      <c r="DB17" s="713"/>
      <c r="DC17" s="713"/>
      <c r="DD17" s="686" t="s">
        <v>226</v>
      </c>
      <c r="DE17" s="681"/>
      <c r="DF17" s="681"/>
      <c r="DG17" s="681"/>
      <c r="DH17" s="681"/>
      <c r="DI17" s="681"/>
      <c r="DJ17" s="681"/>
      <c r="DK17" s="681"/>
      <c r="DL17" s="681"/>
      <c r="DM17" s="681"/>
      <c r="DN17" s="681"/>
      <c r="DO17" s="681"/>
      <c r="DP17" s="682"/>
      <c r="DQ17" s="686">
        <v>2710966</v>
      </c>
      <c r="DR17" s="681"/>
      <c r="DS17" s="681"/>
      <c r="DT17" s="681"/>
      <c r="DU17" s="681"/>
      <c r="DV17" s="681"/>
      <c r="DW17" s="681"/>
      <c r="DX17" s="681"/>
      <c r="DY17" s="681"/>
      <c r="DZ17" s="681"/>
      <c r="EA17" s="681"/>
      <c r="EB17" s="681"/>
      <c r="EC17" s="727"/>
    </row>
    <row r="18" spans="2:133" ht="11.25" customHeight="1">
      <c r="B18" s="677" t="s">
        <v>268</v>
      </c>
      <c r="C18" s="678"/>
      <c r="D18" s="678"/>
      <c r="E18" s="678"/>
      <c r="F18" s="678"/>
      <c r="G18" s="678"/>
      <c r="H18" s="678"/>
      <c r="I18" s="678"/>
      <c r="J18" s="678"/>
      <c r="K18" s="678"/>
      <c r="L18" s="678"/>
      <c r="M18" s="678"/>
      <c r="N18" s="678"/>
      <c r="O18" s="678"/>
      <c r="P18" s="678"/>
      <c r="Q18" s="679"/>
      <c r="R18" s="680">
        <v>37906</v>
      </c>
      <c r="S18" s="681"/>
      <c r="T18" s="681"/>
      <c r="U18" s="681"/>
      <c r="V18" s="681"/>
      <c r="W18" s="681"/>
      <c r="X18" s="681"/>
      <c r="Y18" s="682"/>
      <c r="Z18" s="713">
        <v>0.1</v>
      </c>
      <c r="AA18" s="713"/>
      <c r="AB18" s="713"/>
      <c r="AC18" s="713"/>
      <c r="AD18" s="714">
        <v>37906</v>
      </c>
      <c r="AE18" s="714"/>
      <c r="AF18" s="714"/>
      <c r="AG18" s="714"/>
      <c r="AH18" s="714"/>
      <c r="AI18" s="714"/>
      <c r="AJ18" s="714"/>
      <c r="AK18" s="714"/>
      <c r="AL18" s="683">
        <v>0.3</v>
      </c>
      <c r="AM18" s="684"/>
      <c r="AN18" s="684"/>
      <c r="AO18" s="715"/>
      <c r="AP18" s="677" t="s">
        <v>269</v>
      </c>
      <c r="AQ18" s="678"/>
      <c r="AR18" s="678"/>
      <c r="AS18" s="678"/>
      <c r="AT18" s="678"/>
      <c r="AU18" s="678"/>
      <c r="AV18" s="678"/>
      <c r="AW18" s="678"/>
      <c r="AX18" s="678"/>
      <c r="AY18" s="678"/>
      <c r="AZ18" s="678"/>
      <c r="BA18" s="678"/>
      <c r="BB18" s="678"/>
      <c r="BC18" s="678"/>
      <c r="BD18" s="678"/>
      <c r="BE18" s="678"/>
      <c r="BF18" s="679"/>
      <c r="BG18" s="680" t="s">
        <v>226</v>
      </c>
      <c r="BH18" s="681"/>
      <c r="BI18" s="681"/>
      <c r="BJ18" s="681"/>
      <c r="BK18" s="681"/>
      <c r="BL18" s="681"/>
      <c r="BM18" s="681"/>
      <c r="BN18" s="682"/>
      <c r="BO18" s="713" t="s">
        <v>138</v>
      </c>
      <c r="BP18" s="713"/>
      <c r="BQ18" s="713"/>
      <c r="BR18" s="713"/>
      <c r="BS18" s="686" t="s">
        <v>138</v>
      </c>
      <c r="BT18" s="681"/>
      <c r="BU18" s="681"/>
      <c r="BV18" s="681"/>
      <c r="BW18" s="681"/>
      <c r="BX18" s="681"/>
      <c r="BY18" s="681"/>
      <c r="BZ18" s="681"/>
      <c r="CA18" s="681"/>
      <c r="CB18" s="727"/>
      <c r="CD18" s="719" t="s">
        <v>270</v>
      </c>
      <c r="CE18" s="720"/>
      <c r="CF18" s="720"/>
      <c r="CG18" s="720"/>
      <c r="CH18" s="720"/>
      <c r="CI18" s="720"/>
      <c r="CJ18" s="720"/>
      <c r="CK18" s="720"/>
      <c r="CL18" s="720"/>
      <c r="CM18" s="720"/>
      <c r="CN18" s="720"/>
      <c r="CO18" s="720"/>
      <c r="CP18" s="720"/>
      <c r="CQ18" s="721"/>
      <c r="CR18" s="680" t="s">
        <v>255</v>
      </c>
      <c r="CS18" s="681"/>
      <c r="CT18" s="681"/>
      <c r="CU18" s="681"/>
      <c r="CV18" s="681"/>
      <c r="CW18" s="681"/>
      <c r="CX18" s="681"/>
      <c r="CY18" s="682"/>
      <c r="CZ18" s="713" t="s">
        <v>138</v>
      </c>
      <c r="DA18" s="713"/>
      <c r="DB18" s="713"/>
      <c r="DC18" s="713"/>
      <c r="DD18" s="686" t="s">
        <v>226</v>
      </c>
      <c r="DE18" s="681"/>
      <c r="DF18" s="681"/>
      <c r="DG18" s="681"/>
      <c r="DH18" s="681"/>
      <c r="DI18" s="681"/>
      <c r="DJ18" s="681"/>
      <c r="DK18" s="681"/>
      <c r="DL18" s="681"/>
      <c r="DM18" s="681"/>
      <c r="DN18" s="681"/>
      <c r="DO18" s="681"/>
      <c r="DP18" s="682"/>
      <c r="DQ18" s="686" t="s">
        <v>138</v>
      </c>
      <c r="DR18" s="681"/>
      <c r="DS18" s="681"/>
      <c r="DT18" s="681"/>
      <c r="DU18" s="681"/>
      <c r="DV18" s="681"/>
      <c r="DW18" s="681"/>
      <c r="DX18" s="681"/>
      <c r="DY18" s="681"/>
      <c r="DZ18" s="681"/>
      <c r="EA18" s="681"/>
      <c r="EB18" s="681"/>
      <c r="EC18" s="727"/>
    </row>
    <row r="19" spans="2:133" ht="11.25" customHeight="1">
      <c r="B19" s="677" t="s">
        <v>271</v>
      </c>
      <c r="C19" s="678"/>
      <c r="D19" s="678"/>
      <c r="E19" s="678"/>
      <c r="F19" s="678"/>
      <c r="G19" s="678"/>
      <c r="H19" s="678"/>
      <c r="I19" s="678"/>
      <c r="J19" s="678"/>
      <c r="K19" s="678"/>
      <c r="L19" s="678"/>
      <c r="M19" s="678"/>
      <c r="N19" s="678"/>
      <c r="O19" s="678"/>
      <c r="P19" s="678"/>
      <c r="Q19" s="679"/>
      <c r="R19" s="680">
        <v>25316</v>
      </c>
      <c r="S19" s="681"/>
      <c r="T19" s="681"/>
      <c r="U19" s="681"/>
      <c r="V19" s="681"/>
      <c r="W19" s="681"/>
      <c r="X19" s="681"/>
      <c r="Y19" s="682"/>
      <c r="Z19" s="713">
        <v>0.1</v>
      </c>
      <c r="AA19" s="713"/>
      <c r="AB19" s="713"/>
      <c r="AC19" s="713"/>
      <c r="AD19" s="714">
        <v>25316</v>
      </c>
      <c r="AE19" s="714"/>
      <c r="AF19" s="714"/>
      <c r="AG19" s="714"/>
      <c r="AH19" s="714"/>
      <c r="AI19" s="714"/>
      <c r="AJ19" s="714"/>
      <c r="AK19" s="714"/>
      <c r="AL19" s="683">
        <v>0.2</v>
      </c>
      <c r="AM19" s="684"/>
      <c r="AN19" s="684"/>
      <c r="AO19" s="715"/>
      <c r="AP19" s="677" t="s">
        <v>272</v>
      </c>
      <c r="AQ19" s="678"/>
      <c r="AR19" s="678"/>
      <c r="AS19" s="678"/>
      <c r="AT19" s="678"/>
      <c r="AU19" s="678"/>
      <c r="AV19" s="678"/>
      <c r="AW19" s="678"/>
      <c r="AX19" s="678"/>
      <c r="AY19" s="678"/>
      <c r="AZ19" s="678"/>
      <c r="BA19" s="678"/>
      <c r="BB19" s="678"/>
      <c r="BC19" s="678"/>
      <c r="BD19" s="678"/>
      <c r="BE19" s="678"/>
      <c r="BF19" s="679"/>
      <c r="BG19" s="680">
        <v>11061</v>
      </c>
      <c r="BH19" s="681"/>
      <c r="BI19" s="681"/>
      <c r="BJ19" s="681"/>
      <c r="BK19" s="681"/>
      <c r="BL19" s="681"/>
      <c r="BM19" s="681"/>
      <c r="BN19" s="682"/>
      <c r="BO19" s="713">
        <v>0.2</v>
      </c>
      <c r="BP19" s="713"/>
      <c r="BQ19" s="713"/>
      <c r="BR19" s="713"/>
      <c r="BS19" s="686" t="s">
        <v>226</v>
      </c>
      <c r="BT19" s="681"/>
      <c r="BU19" s="681"/>
      <c r="BV19" s="681"/>
      <c r="BW19" s="681"/>
      <c r="BX19" s="681"/>
      <c r="BY19" s="681"/>
      <c r="BZ19" s="681"/>
      <c r="CA19" s="681"/>
      <c r="CB19" s="727"/>
      <c r="CD19" s="719" t="s">
        <v>273</v>
      </c>
      <c r="CE19" s="720"/>
      <c r="CF19" s="720"/>
      <c r="CG19" s="720"/>
      <c r="CH19" s="720"/>
      <c r="CI19" s="720"/>
      <c r="CJ19" s="720"/>
      <c r="CK19" s="720"/>
      <c r="CL19" s="720"/>
      <c r="CM19" s="720"/>
      <c r="CN19" s="720"/>
      <c r="CO19" s="720"/>
      <c r="CP19" s="720"/>
      <c r="CQ19" s="721"/>
      <c r="CR19" s="680" t="s">
        <v>256</v>
      </c>
      <c r="CS19" s="681"/>
      <c r="CT19" s="681"/>
      <c r="CU19" s="681"/>
      <c r="CV19" s="681"/>
      <c r="CW19" s="681"/>
      <c r="CX19" s="681"/>
      <c r="CY19" s="682"/>
      <c r="CZ19" s="713" t="s">
        <v>226</v>
      </c>
      <c r="DA19" s="713"/>
      <c r="DB19" s="713"/>
      <c r="DC19" s="713"/>
      <c r="DD19" s="686" t="s">
        <v>226</v>
      </c>
      <c r="DE19" s="681"/>
      <c r="DF19" s="681"/>
      <c r="DG19" s="681"/>
      <c r="DH19" s="681"/>
      <c r="DI19" s="681"/>
      <c r="DJ19" s="681"/>
      <c r="DK19" s="681"/>
      <c r="DL19" s="681"/>
      <c r="DM19" s="681"/>
      <c r="DN19" s="681"/>
      <c r="DO19" s="681"/>
      <c r="DP19" s="682"/>
      <c r="DQ19" s="686" t="s">
        <v>138</v>
      </c>
      <c r="DR19" s="681"/>
      <c r="DS19" s="681"/>
      <c r="DT19" s="681"/>
      <c r="DU19" s="681"/>
      <c r="DV19" s="681"/>
      <c r="DW19" s="681"/>
      <c r="DX19" s="681"/>
      <c r="DY19" s="681"/>
      <c r="DZ19" s="681"/>
      <c r="EA19" s="681"/>
      <c r="EB19" s="681"/>
      <c r="EC19" s="727"/>
    </row>
    <row r="20" spans="2:133" ht="11.25" customHeight="1">
      <c r="B20" s="677" t="s">
        <v>274</v>
      </c>
      <c r="C20" s="678"/>
      <c r="D20" s="678"/>
      <c r="E20" s="678"/>
      <c r="F20" s="678"/>
      <c r="G20" s="678"/>
      <c r="H20" s="678"/>
      <c r="I20" s="678"/>
      <c r="J20" s="678"/>
      <c r="K20" s="678"/>
      <c r="L20" s="678"/>
      <c r="M20" s="678"/>
      <c r="N20" s="678"/>
      <c r="O20" s="678"/>
      <c r="P20" s="678"/>
      <c r="Q20" s="679"/>
      <c r="R20" s="680">
        <v>10312</v>
      </c>
      <c r="S20" s="681"/>
      <c r="T20" s="681"/>
      <c r="U20" s="681"/>
      <c r="V20" s="681"/>
      <c r="W20" s="681"/>
      <c r="X20" s="681"/>
      <c r="Y20" s="682"/>
      <c r="Z20" s="713">
        <v>0</v>
      </c>
      <c r="AA20" s="713"/>
      <c r="AB20" s="713"/>
      <c r="AC20" s="713"/>
      <c r="AD20" s="714">
        <v>10312</v>
      </c>
      <c r="AE20" s="714"/>
      <c r="AF20" s="714"/>
      <c r="AG20" s="714"/>
      <c r="AH20" s="714"/>
      <c r="AI20" s="714"/>
      <c r="AJ20" s="714"/>
      <c r="AK20" s="714"/>
      <c r="AL20" s="683">
        <v>0.1</v>
      </c>
      <c r="AM20" s="684"/>
      <c r="AN20" s="684"/>
      <c r="AO20" s="715"/>
      <c r="AP20" s="677" t="s">
        <v>275</v>
      </c>
      <c r="AQ20" s="678"/>
      <c r="AR20" s="678"/>
      <c r="AS20" s="678"/>
      <c r="AT20" s="678"/>
      <c r="AU20" s="678"/>
      <c r="AV20" s="678"/>
      <c r="AW20" s="678"/>
      <c r="AX20" s="678"/>
      <c r="AY20" s="678"/>
      <c r="AZ20" s="678"/>
      <c r="BA20" s="678"/>
      <c r="BB20" s="678"/>
      <c r="BC20" s="678"/>
      <c r="BD20" s="678"/>
      <c r="BE20" s="678"/>
      <c r="BF20" s="679"/>
      <c r="BG20" s="680">
        <v>11061</v>
      </c>
      <c r="BH20" s="681"/>
      <c r="BI20" s="681"/>
      <c r="BJ20" s="681"/>
      <c r="BK20" s="681"/>
      <c r="BL20" s="681"/>
      <c r="BM20" s="681"/>
      <c r="BN20" s="682"/>
      <c r="BO20" s="713">
        <v>0.2</v>
      </c>
      <c r="BP20" s="713"/>
      <c r="BQ20" s="713"/>
      <c r="BR20" s="713"/>
      <c r="BS20" s="686" t="s">
        <v>226</v>
      </c>
      <c r="BT20" s="681"/>
      <c r="BU20" s="681"/>
      <c r="BV20" s="681"/>
      <c r="BW20" s="681"/>
      <c r="BX20" s="681"/>
      <c r="BY20" s="681"/>
      <c r="BZ20" s="681"/>
      <c r="CA20" s="681"/>
      <c r="CB20" s="727"/>
      <c r="CD20" s="719" t="s">
        <v>276</v>
      </c>
      <c r="CE20" s="720"/>
      <c r="CF20" s="720"/>
      <c r="CG20" s="720"/>
      <c r="CH20" s="720"/>
      <c r="CI20" s="720"/>
      <c r="CJ20" s="720"/>
      <c r="CK20" s="720"/>
      <c r="CL20" s="720"/>
      <c r="CM20" s="720"/>
      <c r="CN20" s="720"/>
      <c r="CO20" s="720"/>
      <c r="CP20" s="720"/>
      <c r="CQ20" s="721"/>
      <c r="CR20" s="680">
        <v>30194890</v>
      </c>
      <c r="CS20" s="681"/>
      <c r="CT20" s="681"/>
      <c r="CU20" s="681"/>
      <c r="CV20" s="681"/>
      <c r="CW20" s="681"/>
      <c r="CX20" s="681"/>
      <c r="CY20" s="682"/>
      <c r="CZ20" s="713">
        <v>100</v>
      </c>
      <c r="DA20" s="713"/>
      <c r="DB20" s="713"/>
      <c r="DC20" s="713"/>
      <c r="DD20" s="686">
        <v>3290351</v>
      </c>
      <c r="DE20" s="681"/>
      <c r="DF20" s="681"/>
      <c r="DG20" s="681"/>
      <c r="DH20" s="681"/>
      <c r="DI20" s="681"/>
      <c r="DJ20" s="681"/>
      <c r="DK20" s="681"/>
      <c r="DL20" s="681"/>
      <c r="DM20" s="681"/>
      <c r="DN20" s="681"/>
      <c r="DO20" s="681"/>
      <c r="DP20" s="682"/>
      <c r="DQ20" s="686">
        <v>17182244</v>
      </c>
      <c r="DR20" s="681"/>
      <c r="DS20" s="681"/>
      <c r="DT20" s="681"/>
      <c r="DU20" s="681"/>
      <c r="DV20" s="681"/>
      <c r="DW20" s="681"/>
      <c r="DX20" s="681"/>
      <c r="DY20" s="681"/>
      <c r="DZ20" s="681"/>
      <c r="EA20" s="681"/>
      <c r="EB20" s="681"/>
      <c r="EC20" s="727"/>
    </row>
    <row r="21" spans="2:133" ht="11.25" customHeight="1">
      <c r="B21" s="677" t="s">
        <v>277</v>
      </c>
      <c r="C21" s="678"/>
      <c r="D21" s="678"/>
      <c r="E21" s="678"/>
      <c r="F21" s="678"/>
      <c r="G21" s="678"/>
      <c r="H21" s="678"/>
      <c r="I21" s="678"/>
      <c r="J21" s="678"/>
      <c r="K21" s="678"/>
      <c r="L21" s="678"/>
      <c r="M21" s="678"/>
      <c r="N21" s="678"/>
      <c r="O21" s="678"/>
      <c r="P21" s="678"/>
      <c r="Q21" s="679"/>
      <c r="R21" s="680">
        <v>2278</v>
      </c>
      <c r="S21" s="681"/>
      <c r="T21" s="681"/>
      <c r="U21" s="681"/>
      <c r="V21" s="681"/>
      <c r="W21" s="681"/>
      <c r="X21" s="681"/>
      <c r="Y21" s="682"/>
      <c r="Z21" s="713">
        <v>0</v>
      </c>
      <c r="AA21" s="713"/>
      <c r="AB21" s="713"/>
      <c r="AC21" s="713"/>
      <c r="AD21" s="714">
        <v>2278</v>
      </c>
      <c r="AE21" s="714"/>
      <c r="AF21" s="714"/>
      <c r="AG21" s="714"/>
      <c r="AH21" s="714"/>
      <c r="AI21" s="714"/>
      <c r="AJ21" s="714"/>
      <c r="AK21" s="714"/>
      <c r="AL21" s="683">
        <v>0</v>
      </c>
      <c r="AM21" s="684"/>
      <c r="AN21" s="684"/>
      <c r="AO21" s="715"/>
      <c r="AP21" s="774" t="s">
        <v>278</v>
      </c>
      <c r="AQ21" s="782"/>
      <c r="AR21" s="782"/>
      <c r="AS21" s="782"/>
      <c r="AT21" s="782"/>
      <c r="AU21" s="782"/>
      <c r="AV21" s="782"/>
      <c r="AW21" s="782"/>
      <c r="AX21" s="782"/>
      <c r="AY21" s="782"/>
      <c r="AZ21" s="782"/>
      <c r="BA21" s="782"/>
      <c r="BB21" s="782"/>
      <c r="BC21" s="782"/>
      <c r="BD21" s="782"/>
      <c r="BE21" s="782"/>
      <c r="BF21" s="776"/>
      <c r="BG21" s="680">
        <v>11061</v>
      </c>
      <c r="BH21" s="681"/>
      <c r="BI21" s="681"/>
      <c r="BJ21" s="681"/>
      <c r="BK21" s="681"/>
      <c r="BL21" s="681"/>
      <c r="BM21" s="681"/>
      <c r="BN21" s="682"/>
      <c r="BO21" s="713">
        <v>0.2</v>
      </c>
      <c r="BP21" s="713"/>
      <c r="BQ21" s="713"/>
      <c r="BR21" s="713"/>
      <c r="BS21" s="686" t="s">
        <v>138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279</v>
      </c>
      <c r="C22" s="678"/>
      <c r="D22" s="678"/>
      <c r="E22" s="678"/>
      <c r="F22" s="678"/>
      <c r="G22" s="678"/>
      <c r="H22" s="678"/>
      <c r="I22" s="678"/>
      <c r="J22" s="678"/>
      <c r="K22" s="678"/>
      <c r="L22" s="678"/>
      <c r="M22" s="678"/>
      <c r="N22" s="678"/>
      <c r="O22" s="678"/>
      <c r="P22" s="678"/>
      <c r="Q22" s="679"/>
      <c r="R22" s="680">
        <v>7659184</v>
      </c>
      <c r="S22" s="681"/>
      <c r="T22" s="681"/>
      <c r="U22" s="681"/>
      <c r="V22" s="681"/>
      <c r="W22" s="681"/>
      <c r="X22" s="681"/>
      <c r="Y22" s="682"/>
      <c r="Z22" s="713">
        <v>24.3</v>
      </c>
      <c r="AA22" s="713"/>
      <c r="AB22" s="713"/>
      <c r="AC22" s="713"/>
      <c r="AD22" s="714">
        <v>6708654</v>
      </c>
      <c r="AE22" s="714"/>
      <c r="AF22" s="714"/>
      <c r="AG22" s="714"/>
      <c r="AH22" s="714"/>
      <c r="AI22" s="714"/>
      <c r="AJ22" s="714"/>
      <c r="AK22" s="714"/>
      <c r="AL22" s="683">
        <v>51.4</v>
      </c>
      <c r="AM22" s="684"/>
      <c r="AN22" s="684"/>
      <c r="AO22" s="715"/>
      <c r="AP22" s="774" t="s">
        <v>280</v>
      </c>
      <c r="AQ22" s="782"/>
      <c r="AR22" s="782"/>
      <c r="AS22" s="782"/>
      <c r="AT22" s="782"/>
      <c r="AU22" s="782"/>
      <c r="AV22" s="782"/>
      <c r="AW22" s="782"/>
      <c r="AX22" s="782"/>
      <c r="AY22" s="782"/>
      <c r="AZ22" s="782"/>
      <c r="BA22" s="782"/>
      <c r="BB22" s="782"/>
      <c r="BC22" s="782"/>
      <c r="BD22" s="782"/>
      <c r="BE22" s="782"/>
      <c r="BF22" s="776"/>
      <c r="BG22" s="680" t="s">
        <v>226</v>
      </c>
      <c r="BH22" s="681"/>
      <c r="BI22" s="681"/>
      <c r="BJ22" s="681"/>
      <c r="BK22" s="681"/>
      <c r="BL22" s="681"/>
      <c r="BM22" s="681"/>
      <c r="BN22" s="682"/>
      <c r="BO22" s="713" t="s">
        <v>138</v>
      </c>
      <c r="BP22" s="713"/>
      <c r="BQ22" s="713"/>
      <c r="BR22" s="713"/>
      <c r="BS22" s="686" t="s">
        <v>138</v>
      </c>
      <c r="BT22" s="681"/>
      <c r="BU22" s="681"/>
      <c r="BV22" s="681"/>
      <c r="BW22" s="681"/>
      <c r="BX22" s="681"/>
      <c r="BY22" s="681"/>
      <c r="BZ22" s="681"/>
      <c r="CA22" s="681"/>
      <c r="CB22" s="727"/>
      <c r="CD22" s="784" t="s">
        <v>281</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282</v>
      </c>
      <c r="C23" s="678"/>
      <c r="D23" s="678"/>
      <c r="E23" s="678"/>
      <c r="F23" s="678"/>
      <c r="G23" s="678"/>
      <c r="H23" s="678"/>
      <c r="I23" s="678"/>
      <c r="J23" s="678"/>
      <c r="K23" s="678"/>
      <c r="L23" s="678"/>
      <c r="M23" s="678"/>
      <c r="N23" s="678"/>
      <c r="O23" s="678"/>
      <c r="P23" s="678"/>
      <c r="Q23" s="679"/>
      <c r="R23" s="680">
        <v>6708654</v>
      </c>
      <c r="S23" s="681"/>
      <c r="T23" s="681"/>
      <c r="U23" s="681"/>
      <c r="V23" s="681"/>
      <c r="W23" s="681"/>
      <c r="X23" s="681"/>
      <c r="Y23" s="682"/>
      <c r="Z23" s="713">
        <v>21.3</v>
      </c>
      <c r="AA23" s="713"/>
      <c r="AB23" s="713"/>
      <c r="AC23" s="713"/>
      <c r="AD23" s="714">
        <v>6708654</v>
      </c>
      <c r="AE23" s="714"/>
      <c r="AF23" s="714"/>
      <c r="AG23" s="714"/>
      <c r="AH23" s="714"/>
      <c r="AI23" s="714"/>
      <c r="AJ23" s="714"/>
      <c r="AK23" s="714"/>
      <c r="AL23" s="683">
        <v>51.4</v>
      </c>
      <c r="AM23" s="684"/>
      <c r="AN23" s="684"/>
      <c r="AO23" s="715"/>
      <c r="AP23" s="774" t="s">
        <v>283</v>
      </c>
      <c r="AQ23" s="782"/>
      <c r="AR23" s="782"/>
      <c r="AS23" s="782"/>
      <c r="AT23" s="782"/>
      <c r="AU23" s="782"/>
      <c r="AV23" s="782"/>
      <c r="AW23" s="782"/>
      <c r="AX23" s="782"/>
      <c r="AY23" s="782"/>
      <c r="AZ23" s="782"/>
      <c r="BA23" s="782"/>
      <c r="BB23" s="782"/>
      <c r="BC23" s="782"/>
      <c r="BD23" s="782"/>
      <c r="BE23" s="782"/>
      <c r="BF23" s="776"/>
      <c r="BG23" s="680" t="s">
        <v>226</v>
      </c>
      <c r="BH23" s="681"/>
      <c r="BI23" s="681"/>
      <c r="BJ23" s="681"/>
      <c r="BK23" s="681"/>
      <c r="BL23" s="681"/>
      <c r="BM23" s="681"/>
      <c r="BN23" s="682"/>
      <c r="BO23" s="713" t="s">
        <v>138</v>
      </c>
      <c r="BP23" s="713"/>
      <c r="BQ23" s="713"/>
      <c r="BR23" s="713"/>
      <c r="BS23" s="686" t="s">
        <v>226</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284</v>
      </c>
      <c r="CS23" s="785"/>
      <c r="CT23" s="785"/>
      <c r="CU23" s="785"/>
      <c r="CV23" s="785"/>
      <c r="CW23" s="785"/>
      <c r="CX23" s="785"/>
      <c r="CY23" s="786"/>
      <c r="CZ23" s="784" t="s">
        <v>285</v>
      </c>
      <c r="DA23" s="785"/>
      <c r="DB23" s="785"/>
      <c r="DC23" s="786"/>
      <c r="DD23" s="784" t="s">
        <v>286</v>
      </c>
      <c r="DE23" s="785"/>
      <c r="DF23" s="785"/>
      <c r="DG23" s="785"/>
      <c r="DH23" s="785"/>
      <c r="DI23" s="785"/>
      <c r="DJ23" s="785"/>
      <c r="DK23" s="786"/>
      <c r="DL23" s="793" t="s">
        <v>287</v>
      </c>
      <c r="DM23" s="794"/>
      <c r="DN23" s="794"/>
      <c r="DO23" s="794"/>
      <c r="DP23" s="794"/>
      <c r="DQ23" s="794"/>
      <c r="DR23" s="794"/>
      <c r="DS23" s="794"/>
      <c r="DT23" s="794"/>
      <c r="DU23" s="794"/>
      <c r="DV23" s="795"/>
      <c r="DW23" s="784" t="s">
        <v>288</v>
      </c>
      <c r="DX23" s="785"/>
      <c r="DY23" s="785"/>
      <c r="DZ23" s="785"/>
      <c r="EA23" s="785"/>
      <c r="EB23" s="785"/>
      <c r="EC23" s="786"/>
    </row>
    <row r="24" spans="2:133" ht="11.25" customHeight="1">
      <c r="B24" s="677" t="s">
        <v>289</v>
      </c>
      <c r="C24" s="678"/>
      <c r="D24" s="678"/>
      <c r="E24" s="678"/>
      <c r="F24" s="678"/>
      <c r="G24" s="678"/>
      <c r="H24" s="678"/>
      <c r="I24" s="678"/>
      <c r="J24" s="678"/>
      <c r="K24" s="678"/>
      <c r="L24" s="678"/>
      <c r="M24" s="678"/>
      <c r="N24" s="678"/>
      <c r="O24" s="678"/>
      <c r="P24" s="678"/>
      <c r="Q24" s="679"/>
      <c r="R24" s="680">
        <v>947890</v>
      </c>
      <c r="S24" s="681"/>
      <c r="T24" s="681"/>
      <c r="U24" s="681"/>
      <c r="V24" s="681"/>
      <c r="W24" s="681"/>
      <c r="X24" s="681"/>
      <c r="Y24" s="682"/>
      <c r="Z24" s="713">
        <v>3</v>
      </c>
      <c r="AA24" s="713"/>
      <c r="AB24" s="713"/>
      <c r="AC24" s="713"/>
      <c r="AD24" s="714" t="s">
        <v>226</v>
      </c>
      <c r="AE24" s="714"/>
      <c r="AF24" s="714"/>
      <c r="AG24" s="714"/>
      <c r="AH24" s="714"/>
      <c r="AI24" s="714"/>
      <c r="AJ24" s="714"/>
      <c r="AK24" s="714"/>
      <c r="AL24" s="683" t="s">
        <v>138</v>
      </c>
      <c r="AM24" s="684"/>
      <c r="AN24" s="684"/>
      <c r="AO24" s="715"/>
      <c r="AP24" s="774" t="s">
        <v>290</v>
      </c>
      <c r="AQ24" s="782"/>
      <c r="AR24" s="782"/>
      <c r="AS24" s="782"/>
      <c r="AT24" s="782"/>
      <c r="AU24" s="782"/>
      <c r="AV24" s="782"/>
      <c r="AW24" s="782"/>
      <c r="AX24" s="782"/>
      <c r="AY24" s="782"/>
      <c r="AZ24" s="782"/>
      <c r="BA24" s="782"/>
      <c r="BB24" s="782"/>
      <c r="BC24" s="782"/>
      <c r="BD24" s="782"/>
      <c r="BE24" s="782"/>
      <c r="BF24" s="776"/>
      <c r="BG24" s="680" t="s">
        <v>138</v>
      </c>
      <c r="BH24" s="681"/>
      <c r="BI24" s="681"/>
      <c r="BJ24" s="681"/>
      <c r="BK24" s="681"/>
      <c r="BL24" s="681"/>
      <c r="BM24" s="681"/>
      <c r="BN24" s="682"/>
      <c r="BO24" s="713" t="s">
        <v>138</v>
      </c>
      <c r="BP24" s="713"/>
      <c r="BQ24" s="713"/>
      <c r="BR24" s="713"/>
      <c r="BS24" s="686" t="s">
        <v>226</v>
      </c>
      <c r="BT24" s="681"/>
      <c r="BU24" s="681"/>
      <c r="BV24" s="681"/>
      <c r="BW24" s="681"/>
      <c r="BX24" s="681"/>
      <c r="BY24" s="681"/>
      <c r="BZ24" s="681"/>
      <c r="CA24" s="681"/>
      <c r="CB24" s="727"/>
      <c r="CD24" s="738" t="s">
        <v>291</v>
      </c>
      <c r="CE24" s="739"/>
      <c r="CF24" s="739"/>
      <c r="CG24" s="739"/>
      <c r="CH24" s="739"/>
      <c r="CI24" s="739"/>
      <c r="CJ24" s="739"/>
      <c r="CK24" s="739"/>
      <c r="CL24" s="739"/>
      <c r="CM24" s="739"/>
      <c r="CN24" s="739"/>
      <c r="CO24" s="739"/>
      <c r="CP24" s="739"/>
      <c r="CQ24" s="740"/>
      <c r="CR24" s="735">
        <v>10243708</v>
      </c>
      <c r="CS24" s="736"/>
      <c r="CT24" s="736"/>
      <c r="CU24" s="736"/>
      <c r="CV24" s="736"/>
      <c r="CW24" s="736"/>
      <c r="CX24" s="736"/>
      <c r="CY24" s="779"/>
      <c r="CZ24" s="780">
        <v>33.9</v>
      </c>
      <c r="DA24" s="751"/>
      <c r="DB24" s="751"/>
      <c r="DC24" s="783"/>
      <c r="DD24" s="778">
        <v>7427633</v>
      </c>
      <c r="DE24" s="736"/>
      <c r="DF24" s="736"/>
      <c r="DG24" s="736"/>
      <c r="DH24" s="736"/>
      <c r="DI24" s="736"/>
      <c r="DJ24" s="736"/>
      <c r="DK24" s="779"/>
      <c r="DL24" s="778">
        <v>7152609</v>
      </c>
      <c r="DM24" s="736"/>
      <c r="DN24" s="736"/>
      <c r="DO24" s="736"/>
      <c r="DP24" s="736"/>
      <c r="DQ24" s="736"/>
      <c r="DR24" s="736"/>
      <c r="DS24" s="736"/>
      <c r="DT24" s="736"/>
      <c r="DU24" s="736"/>
      <c r="DV24" s="779"/>
      <c r="DW24" s="780">
        <v>52.6</v>
      </c>
      <c r="DX24" s="751"/>
      <c r="DY24" s="751"/>
      <c r="DZ24" s="751"/>
      <c r="EA24" s="751"/>
      <c r="EB24" s="751"/>
      <c r="EC24" s="781"/>
    </row>
    <row r="25" spans="2:133" ht="11.25" customHeight="1">
      <c r="B25" s="677" t="s">
        <v>292</v>
      </c>
      <c r="C25" s="678"/>
      <c r="D25" s="678"/>
      <c r="E25" s="678"/>
      <c r="F25" s="678"/>
      <c r="G25" s="678"/>
      <c r="H25" s="678"/>
      <c r="I25" s="678"/>
      <c r="J25" s="678"/>
      <c r="K25" s="678"/>
      <c r="L25" s="678"/>
      <c r="M25" s="678"/>
      <c r="N25" s="678"/>
      <c r="O25" s="678"/>
      <c r="P25" s="678"/>
      <c r="Q25" s="679"/>
      <c r="R25" s="680">
        <v>2640</v>
      </c>
      <c r="S25" s="681"/>
      <c r="T25" s="681"/>
      <c r="U25" s="681"/>
      <c r="V25" s="681"/>
      <c r="W25" s="681"/>
      <c r="X25" s="681"/>
      <c r="Y25" s="682"/>
      <c r="Z25" s="713">
        <v>0</v>
      </c>
      <c r="AA25" s="713"/>
      <c r="AB25" s="713"/>
      <c r="AC25" s="713"/>
      <c r="AD25" s="714" t="s">
        <v>226</v>
      </c>
      <c r="AE25" s="714"/>
      <c r="AF25" s="714"/>
      <c r="AG25" s="714"/>
      <c r="AH25" s="714"/>
      <c r="AI25" s="714"/>
      <c r="AJ25" s="714"/>
      <c r="AK25" s="714"/>
      <c r="AL25" s="683" t="s">
        <v>226</v>
      </c>
      <c r="AM25" s="684"/>
      <c r="AN25" s="684"/>
      <c r="AO25" s="715"/>
      <c r="AP25" s="774" t="s">
        <v>293</v>
      </c>
      <c r="AQ25" s="782"/>
      <c r="AR25" s="782"/>
      <c r="AS25" s="782"/>
      <c r="AT25" s="782"/>
      <c r="AU25" s="782"/>
      <c r="AV25" s="782"/>
      <c r="AW25" s="782"/>
      <c r="AX25" s="782"/>
      <c r="AY25" s="782"/>
      <c r="AZ25" s="782"/>
      <c r="BA25" s="782"/>
      <c r="BB25" s="782"/>
      <c r="BC25" s="782"/>
      <c r="BD25" s="782"/>
      <c r="BE25" s="782"/>
      <c r="BF25" s="776"/>
      <c r="BG25" s="680" t="s">
        <v>226</v>
      </c>
      <c r="BH25" s="681"/>
      <c r="BI25" s="681"/>
      <c r="BJ25" s="681"/>
      <c r="BK25" s="681"/>
      <c r="BL25" s="681"/>
      <c r="BM25" s="681"/>
      <c r="BN25" s="682"/>
      <c r="BO25" s="713" t="s">
        <v>138</v>
      </c>
      <c r="BP25" s="713"/>
      <c r="BQ25" s="713"/>
      <c r="BR25" s="713"/>
      <c r="BS25" s="686" t="s">
        <v>138</v>
      </c>
      <c r="BT25" s="681"/>
      <c r="BU25" s="681"/>
      <c r="BV25" s="681"/>
      <c r="BW25" s="681"/>
      <c r="BX25" s="681"/>
      <c r="BY25" s="681"/>
      <c r="BZ25" s="681"/>
      <c r="CA25" s="681"/>
      <c r="CB25" s="727"/>
      <c r="CD25" s="719" t="s">
        <v>294</v>
      </c>
      <c r="CE25" s="720"/>
      <c r="CF25" s="720"/>
      <c r="CG25" s="720"/>
      <c r="CH25" s="720"/>
      <c r="CI25" s="720"/>
      <c r="CJ25" s="720"/>
      <c r="CK25" s="720"/>
      <c r="CL25" s="720"/>
      <c r="CM25" s="720"/>
      <c r="CN25" s="720"/>
      <c r="CO25" s="720"/>
      <c r="CP25" s="720"/>
      <c r="CQ25" s="721"/>
      <c r="CR25" s="680">
        <v>3834207</v>
      </c>
      <c r="CS25" s="699"/>
      <c r="CT25" s="699"/>
      <c r="CU25" s="699"/>
      <c r="CV25" s="699"/>
      <c r="CW25" s="699"/>
      <c r="CX25" s="699"/>
      <c r="CY25" s="700"/>
      <c r="CZ25" s="683">
        <v>12.7</v>
      </c>
      <c r="DA25" s="701"/>
      <c r="DB25" s="701"/>
      <c r="DC25" s="702"/>
      <c r="DD25" s="686">
        <v>3620665</v>
      </c>
      <c r="DE25" s="699"/>
      <c r="DF25" s="699"/>
      <c r="DG25" s="699"/>
      <c r="DH25" s="699"/>
      <c r="DI25" s="699"/>
      <c r="DJ25" s="699"/>
      <c r="DK25" s="700"/>
      <c r="DL25" s="686">
        <v>3358622</v>
      </c>
      <c r="DM25" s="699"/>
      <c r="DN25" s="699"/>
      <c r="DO25" s="699"/>
      <c r="DP25" s="699"/>
      <c r="DQ25" s="699"/>
      <c r="DR25" s="699"/>
      <c r="DS25" s="699"/>
      <c r="DT25" s="699"/>
      <c r="DU25" s="699"/>
      <c r="DV25" s="700"/>
      <c r="DW25" s="683">
        <v>24.7</v>
      </c>
      <c r="DX25" s="701"/>
      <c r="DY25" s="701"/>
      <c r="DZ25" s="701"/>
      <c r="EA25" s="701"/>
      <c r="EB25" s="701"/>
      <c r="EC25" s="722"/>
    </row>
    <row r="26" spans="2:133" ht="11.25" customHeight="1">
      <c r="B26" s="677" t="s">
        <v>295</v>
      </c>
      <c r="C26" s="678"/>
      <c r="D26" s="678"/>
      <c r="E26" s="678"/>
      <c r="F26" s="678"/>
      <c r="G26" s="678"/>
      <c r="H26" s="678"/>
      <c r="I26" s="678"/>
      <c r="J26" s="678"/>
      <c r="K26" s="678"/>
      <c r="L26" s="678"/>
      <c r="M26" s="678"/>
      <c r="N26" s="678"/>
      <c r="O26" s="678"/>
      <c r="P26" s="678"/>
      <c r="Q26" s="679"/>
      <c r="R26" s="680">
        <v>13971096</v>
      </c>
      <c r="S26" s="681"/>
      <c r="T26" s="681"/>
      <c r="U26" s="681"/>
      <c r="V26" s="681"/>
      <c r="W26" s="681"/>
      <c r="X26" s="681"/>
      <c r="Y26" s="682"/>
      <c r="Z26" s="713">
        <v>44.4</v>
      </c>
      <c r="AA26" s="713"/>
      <c r="AB26" s="713"/>
      <c r="AC26" s="713"/>
      <c r="AD26" s="714">
        <v>13020566</v>
      </c>
      <c r="AE26" s="714"/>
      <c r="AF26" s="714"/>
      <c r="AG26" s="714"/>
      <c r="AH26" s="714"/>
      <c r="AI26" s="714"/>
      <c r="AJ26" s="714"/>
      <c r="AK26" s="714"/>
      <c r="AL26" s="683">
        <v>99.7</v>
      </c>
      <c r="AM26" s="684"/>
      <c r="AN26" s="684"/>
      <c r="AO26" s="715"/>
      <c r="AP26" s="774" t="s">
        <v>296</v>
      </c>
      <c r="AQ26" s="775"/>
      <c r="AR26" s="775"/>
      <c r="AS26" s="775"/>
      <c r="AT26" s="775"/>
      <c r="AU26" s="775"/>
      <c r="AV26" s="775"/>
      <c r="AW26" s="775"/>
      <c r="AX26" s="775"/>
      <c r="AY26" s="775"/>
      <c r="AZ26" s="775"/>
      <c r="BA26" s="775"/>
      <c r="BB26" s="775"/>
      <c r="BC26" s="775"/>
      <c r="BD26" s="775"/>
      <c r="BE26" s="775"/>
      <c r="BF26" s="776"/>
      <c r="BG26" s="680" t="s">
        <v>226</v>
      </c>
      <c r="BH26" s="681"/>
      <c r="BI26" s="681"/>
      <c r="BJ26" s="681"/>
      <c r="BK26" s="681"/>
      <c r="BL26" s="681"/>
      <c r="BM26" s="681"/>
      <c r="BN26" s="682"/>
      <c r="BO26" s="713" t="s">
        <v>138</v>
      </c>
      <c r="BP26" s="713"/>
      <c r="BQ26" s="713"/>
      <c r="BR26" s="713"/>
      <c r="BS26" s="686" t="s">
        <v>226</v>
      </c>
      <c r="BT26" s="681"/>
      <c r="BU26" s="681"/>
      <c r="BV26" s="681"/>
      <c r="BW26" s="681"/>
      <c r="BX26" s="681"/>
      <c r="BY26" s="681"/>
      <c r="BZ26" s="681"/>
      <c r="CA26" s="681"/>
      <c r="CB26" s="727"/>
      <c r="CD26" s="719" t="s">
        <v>297</v>
      </c>
      <c r="CE26" s="720"/>
      <c r="CF26" s="720"/>
      <c r="CG26" s="720"/>
      <c r="CH26" s="720"/>
      <c r="CI26" s="720"/>
      <c r="CJ26" s="720"/>
      <c r="CK26" s="720"/>
      <c r="CL26" s="720"/>
      <c r="CM26" s="720"/>
      <c r="CN26" s="720"/>
      <c r="CO26" s="720"/>
      <c r="CP26" s="720"/>
      <c r="CQ26" s="721"/>
      <c r="CR26" s="680">
        <v>2449597</v>
      </c>
      <c r="CS26" s="681"/>
      <c r="CT26" s="681"/>
      <c r="CU26" s="681"/>
      <c r="CV26" s="681"/>
      <c r="CW26" s="681"/>
      <c r="CX26" s="681"/>
      <c r="CY26" s="682"/>
      <c r="CZ26" s="683">
        <v>8.1</v>
      </c>
      <c r="DA26" s="701"/>
      <c r="DB26" s="701"/>
      <c r="DC26" s="702"/>
      <c r="DD26" s="686">
        <v>2327007</v>
      </c>
      <c r="DE26" s="681"/>
      <c r="DF26" s="681"/>
      <c r="DG26" s="681"/>
      <c r="DH26" s="681"/>
      <c r="DI26" s="681"/>
      <c r="DJ26" s="681"/>
      <c r="DK26" s="682"/>
      <c r="DL26" s="686" t="s">
        <v>138</v>
      </c>
      <c r="DM26" s="681"/>
      <c r="DN26" s="681"/>
      <c r="DO26" s="681"/>
      <c r="DP26" s="681"/>
      <c r="DQ26" s="681"/>
      <c r="DR26" s="681"/>
      <c r="DS26" s="681"/>
      <c r="DT26" s="681"/>
      <c r="DU26" s="681"/>
      <c r="DV26" s="682"/>
      <c r="DW26" s="683" t="s">
        <v>226</v>
      </c>
      <c r="DX26" s="701"/>
      <c r="DY26" s="701"/>
      <c r="DZ26" s="701"/>
      <c r="EA26" s="701"/>
      <c r="EB26" s="701"/>
      <c r="EC26" s="722"/>
    </row>
    <row r="27" spans="2:133" ht="11.25" customHeight="1">
      <c r="B27" s="677" t="s">
        <v>298</v>
      </c>
      <c r="C27" s="678"/>
      <c r="D27" s="678"/>
      <c r="E27" s="678"/>
      <c r="F27" s="678"/>
      <c r="G27" s="678"/>
      <c r="H27" s="678"/>
      <c r="I27" s="678"/>
      <c r="J27" s="678"/>
      <c r="K27" s="678"/>
      <c r="L27" s="678"/>
      <c r="M27" s="678"/>
      <c r="N27" s="678"/>
      <c r="O27" s="678"/>
      <c r="P27" s="678"/>
      <c r="Q27" s="679"/>
      <c r="R27" s="680">
        <v>4983</v>
      </c>
      <c r="S27" s="681"/>
      <c r="T27" s="681"/>
      <c r="U27" s="681"/>
      <c r="V27" s="681"/>
      <c r="W27" s="681"/>
      <c r="X27" s="681"/>
      <c r="Y27" s="682"/>
      <c r="Z27" s="713">
        <v>0</v>
      </c>
      <c r="AA27" s="713"/>
      <c r="AB27" s="713"/>
      <c r="AC27" s="713"/>
      <c r="AD27" s="714">
        <v>4983</v>
      </c>
      <c r="AE27" s="714"/>
      <c r="AF27" s="714"/>
      <c r="AG27" s="714"/>
      <c r="AH27" s="714"/>
      <c r="AI27" s="714"/>
      <c r="AJ27" s="714"/>
      <c r="AK27" s="714"/>
      <c r="AL27" s="683">
        <v>0</v>
      </c>
      <c r="AM27" s="684"/>
      <c r="AN27" s="684"/>
      <c r="AO27" s="715"/>
      <c r="AP27" s="677" t="s">
        <v>299</v>
      </c>
      <c r="AQ27" s="678"/>
      <c r="AR27" s="678"/>
      <c r="AS27" s="678"/>
      <c r="AT27" s="678"/>
      <c r="AU27" s="678"/>
      <c r="AV27" s="678"/>
      <c r="AW27" s="678"/>
      <c r="AX27" s="678"/>
      <c r="AY27" s="678"/>
      <c r="AZ27" s="678"/>
      <c r="BA27" s="678"/>
      <c r="BB27" s="678"/>
      <c r="BC27" s="678"/>
      <c r="BD27" s="678"/>
      <c r="BE27" s="678"/>
      <c r="BF27" s="679"/>
      <c r="BG27" s="680">
        <v>4912326</v>
      </c>
      <c r="BH27" s="681"/>
      <c r="BI27" s="681"/>
      <c r="BJ27" s="681"/>
      <c r="BK27" s="681"/>
      <c r="BL27" s="681"/>
      <c r="BM27" s="681"/>
      <c r="BN27" s="682"/>
      <c r="BO27" s="713">
        <v>100</v>
      </c>
      <c r="BP27" s="713"/>
      <c r="BQ27" s="713"/>
      <c r="BR27" s="713"/>
      <c r="BS27" s="686" t="s">
        <v>138</v>
      </c>
      <c r="BT27" s="681"/>
      <c r="BU27" s="681"/>
      <c r="BV27" s="681"/>
      <c r="BW27" s="681"/>
      <c r="BX27" s="681"/>
      <c r="BY27" s="681"/>
      <c r="BZ27" s="681"/>
      <c r="CA27" s="681"/>
      <c r="CB27" s="727"/>
      <c r="CD27" s="719" t="s">
        <v>300</v>
      </c>
      <c r="CE27" s="720"/>
      <c r="CF27" s="720"/>
      <c r="CG27" s="720"/>
      <c r="CH27" s="720"/>
      <c r="CI27" s="720"/>
      <c r="CJ27" s="720"/>
      <c r="CK27" s="720"/>
      <c r="CL27" s="720"/>
      <c r="CM27" s="720"/>
      <c r="CN27" s="720"/>
      <c r="CO27" s="720"/>
      <c r="CP27" s="720"/>
      <c r="CQ27" s="721"/>
      <c r="CR27" s="680">
        <v>3595215</v>
      </c>
      <c r="CS27" s="699"/>
      <c r="CT27" s="699"/>
      <c r="CU27" s="699"/>
      <c r="CV27" s="699"/>
      <c r="CW27" s="699"/>
      <c r="CX27" s="699"/>
      <c r="CY27" s="700"/>
      <c r="CZ27" s="683">
        <v>11.9</v>
      </c>
      <c r="DA27" s="701"/>
      <c r="DB27" s="701"/>
      <c r="DC27" s="702"/>
      <c r="DD27" s="686">
        <v>1096002</v>
      </c>
      <c r="DE27" s="699"/>
      <c r="DF27" s="699"/>
      <c r="DG27" s="699"/>
      <c r="DH27" s="699"/>
      <c r="DI27" s="699"/>
      <c r="DJ27" s="699"/>
      <c r="DK27" s="700"/>
      <c r="DL27" s="686">
        <v>1083021</v>
      </c>
      <c r="DM27" s="699"/>
      <c r="DN27" s="699"/>
      <c r="DO27" s="699"/>
      <c r="DP27" s="699"/>
      <c r="DQ27" s="699"/>
      <c r="DR27" s="699"/>
      <c r="DS27" s="699"/>
      <c r="DT27" s="699"/>
      <c r="DU27" s="699"/>
      <c r="DV27" s="700"/>
      <c r="DW27" s="683">
        <v>8</v>
      </c>
      <c r="DX27" s="701"/>
      <c r="DY27" s="701"/>
      <c r="DZ27" s="701"/>
      <c r="EA27" s="701"/>
      <c r="EB27" s="701"/>
      <c r="EC27" s="722"/>
    </row>
    <row r="28" spans="2:133" ht="11.25" customHeight="1">
      <c r="B28" s="677" t="s">
        <v>301</v>
      </c>
      <c r="C28" s="678"/>
      <c r="D28" s="678"/>
      <c r="E28" s="678"/>
      <c r="F28" s="678"/>
      <c r="G28" s="678"/>
      <c r="H28" s="678"/>
      <c r="I28" s="678"/>
      <c r="J28" s="678"/>
      <c r="K28" s="678"/>
      <c r="L28" s="678"/>
      <c r="M28" s="678"/>
      <c r="N28" s="678"/>
      <c r="O28" s="678"/>
      <c r="P28" s="678"/>
      <c r="Q28" s="679"/>
      <c r="R28" s="680">
        <v>58138</v>
      </c>
      <c r="S28" s="681"/>
      <c r="T28" s="681"/>
      <c r="U28" s="681"/>
      <c r="V28" s="681"/>
      <c r="W28" s="681"/>
      <c r="X28" s="681"/>
      <c r="Y28" s="682"/>
      <c r="Z28" s="713">
        <v>0.2</v>
      </c>
      <c r="AA28" s="713"/>
      <c r="AB28" s="713"/>
      <c r="AC28" s="713"/>
      <c r="AD28" s="714" t="s">
        <v>226</v>
      </c>
      <c r="AE28" s="714"/>
      <c r="AF28" s="714"/>
      <c r="AG28" s="714"/>
      <c r="AH28" s="714"/>
      <c r="AI28" s="714"/>
      <c r="AJ28" s="714"/>
      <c r="AK28" s="714"/>
      <c r="AL28" s="683" t="s">
        <v>138</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302</v>
      </c>
      <c r="CE28" s="720"/>
      <c r="CF28" s="720"/>
      <c r="CG28" s="720"/>
      <c r="CH28" s="720"/>
      <c r="CI28" s="720"/>
      <c r="CJ28" s="720"/>
      <c r="CK28" s="720"/>
      <c r="CL28" s="720"/>
      <c r="CM28" s="720"/>
      <c r="CN28" s="720"/>
      <c r="CO28" s="720"/>
      <c r="CP28" s="720"/>
      <c r="CQ28" s="721"/>
      <c r="CR28" s="680">
        <v>2814286</v>
      </c>
      <c r="CS28" s="681"/>
      <c r="CT28" s="681"/>
      <c r="CU28" s="681"/>
      <c r="CV28" s="681"/>
      <c r="CW28" s="681"/>
      <c r="CX28" s="681"/>
      <c r="CY28" s="682"/>
      <c r="CZ28" s="683">
        <v>9.3000000000000007</v>
      </c>
      <c r="DA28" s="701"/>
      <c r="DB28" s="701"/>
      <c r="DC28" s="702"/>
      <c r="DD28" s="686">
        <v>2710966</v>
      </c>
      <c r="DE28" s="681"/>
      <c r="DF28" s="681"/>
      <c r="DG28" s="681"/>
      <c r="DH28" s="681"/>
      <c r="DI28" s="681"/>
      <c r="DJ28" s="681"/>
      <c r="DK28" s="682"/>
      <c r="DL28" s="686">
        <v>2710966</v>
      </c>
      <c r="DM28" s="681"/>
      <c r="DN28" s="681"/>
      <c r="DO28" s="681"/>
      <c r="DP28" s="681"/>
      <c r="DQ28" s="681"/>
      <c r="DR28" s="681"/>
      <c r="DS28" s="681"/>
      <c r="DT28" s="681"/>
      <c r="DU28" s="681"/>
      <c r="DV28" s="682"/>
      <c r="DW28" s="683">
        <v>19.899999999999999</v>
      </c>
      <c r="DX28" s="701"/>
      <c r="DY28" s="701"/>
      <c r="DZ28" s="701"/>
      <c r="EA28" s="701"/>
      <c r="EB28" s="701"/>
      <c r="EC28" s="722"/>
    </row>
    <row r="29" spans="2:133" ht="11.25" customHeight="1">
      <c r="B29" s="677" t="s">
        <v>303</v>
      </c>
      <c r="C29" s="678"/>
      <c r="D29" s="678"/>
      <c r="E29" s="678"/>
      <c r="F29" s="678"/>
      <c r="G29" s="678"/>
      <c r="H29" s="678"/>
      <c r="I29" s="678"/>
      <c r="J29" s="678"/>
      <c r="K29" s="678"/>
      <c r="L29" s="678"/>
      <c r="M29" s="678"/>
      <c r="N29" s="678"/>
      <c r="O29" s="678"/>
      <c r="P29" s="678"/>
      <c r="Q29" s="679"/>
      <c r="R29" s="680">
        <v>171265</v>
      </c>
      <c r="S29" s="681"/>
      <c r="T29" s="681"/>
      <c r="U29" s="681"/>
      <c r="V29" s="681"/>
      <c r="W29" s="681"/>
      <c r="X29" s="681"/>
      <c r="Y29" s="682"/>
      <c r="Z29" s="713">
        <v>0.5</v>
      </c>
      <c r="AA29" s="713"/>
      <c r="AB29" s="713"/>
      <c r="AC29" s="713"/>
      <c r="AD29" s="714">
        <v>9293</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304</v>
      </c>
      <c r="CE29" s="766"/>
      <c r="CF29" s="719" t="s">
        <v>305</v>
      </c>
      <c r="CG29" s="720"/>
      <c r="CH29" s="720"/>
      <c r="CI29" s="720"/>
      <c r="CJ29" s="720"/>
      <c r="CK29" s="720"/>
      <c r="CL29" s="720"/>
      <c r="CM29" s="720"/>
      <c r="CN29" s="720"/>
      <c r="CO29" s="720"/>
      <c r="CP29" s="720"/>
      <c r="CQ29" s="721"/>
      <c r="CR29" s="680">
        <v>2814286</v>
      </c>
      <c r="CS29" s="699"/>
      <c r="CT29" s="699"/>
      <c r="CU29" s="699"/>
      <c r="CV29" s="699"/>
      <c r="CW29" s="699"/>
      <c r="CX29" s="699"/>
      <c r="CY29" s="700"/>
      <c r="CZ29" s="683">
        <v>9.3000000000000007</v>
      </c>
      <c r="DA29" s="701"/>
      <c r="DB29" s="701"/>
      <c r="DC29" s="702"/>
      <c r="DD29" s="686">
        <v>2710966</v>
      </c>
      <c r="DE29" s="699"/>
      <c r="DF29" s="699"/>
      <c r="DG29" s="699"/>
      <c r="DH29" s="699"/>
      <c r="DI29" s="699"/>
      <c r="DJ29" s="699"/>
      <c r="DK29" s="700"/>
      <c r="DL29" s="686">
        <v>2710966</v>
      </c>
      <c r="DM29" s="699"/>
      <c r="DN29" s="699"/>
      <c r="DO29" s="699"/>
      <c r="DP29" s="699"/>
      <c r="DQ29" s="699"/>
      <c r="DR29" s="699"/>
      <c r="DS29" s="699"/>
      <c r="DT29" s="699"/>
      <c r="DU29" s="699"/>
      <c r="DV29" s="700"/>
      <c r="DW29" s="683">
        <v>19.899999999999999</v>
      </c>
      <c r="DX29" s="701"/>
      <c r="DY29" s="701"/>
      <c r="DZ29" s="701"/>
      <c r="EA29" s="701"/>
      <c r="EB29" s="701"/>
      <c r="EC29" s="722"/>
    </row>
    <row r="30" spans="2:133" ht="11.25" customHeight="1">
      <c r="B30" s="677" t="s">
        <v>306</v>
      </c>
      <c r="C30" s="678"/>
      <c r="D30" s="678"/>
      <c r="E30" s="678"/>
      <c r="F30" s="678"/>
      <c r="G30" s="678"/>
      <c r="H30" s="678"/>
      <c r="I30" s="678"/>
      <c r="J30" s="678"/>
      <c r="K30" s="678"/>
      <c r="L30" s="678"/>
      <c r="M30" s="678"/>
      <c r="N30" s="678"/>
      <c r="O30" s="678"/>
      <c r="P30" s="678"/>
      <c r="Q30" s="679"/>
      <c r="R30" s="680">
        <v>30518</v>
      </c>
      <c r="S30" s="681"/>
      <c r="T30" s="681"/>
      <c r="U30" s="681"/>
      <c r="V30" s="681"/>
      <c r="W30" s="681"/>
      <c r="X30" s="681"/>
      <c r="Y30" s="682"/>
      <c r="Z30" s="713">
        <v>0.1</v>
      </c>
      <c r="AA30" s="713"/>
      <c r="AB30" s="713"/>
      <c r="AC30" s="713"/>
      <c r="AD30" s="714">
        <v>202</v>
      </c>
      <c r="AE30" s="714"/>
      <c r="AF30" s="714"/>
      <c r="AG30" s="714"/>
      <c r="AH30" s="714"/>
      <c r="AI30" s="714"/>
      <c r="AJ30" s="714"/>
      <c r="AK30" s="714"/>
      <c r="AL30" s="683">
        <v>0</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307</v>
      </c>
      <c r="BH30" s="754"/>
      <c r="BI30" s="754"/>
      <c r="BJ30" s="754"/>
      <c r="BK30" s="754"/>
      <c r="BL30" s="754"/>
      <c r="BM30" s="754"/>
      <c r="BN30" s="754"/>
      <c r="BO30" s="754"/>
      <c r="BP30" s="754"/>
      <c r="BQ30" s="755"/>
      <c r="BR30" s="741" t="s">
        <v>308</v>
      </c>
      <c r="BS30" s="754"/>
      <c r="BT30" s="754"/>
      <c r="BU30" s="754"/>
      <c r="BV30" s="754"/>
      <c r="BW30" s="754"/>
      <c r="BX30" s="754"/>
      <c r="BY30" s="754"/>
      <c r="BZ30" s="754"/>
      <c r="CA30" s="754"/>
      <c r="CB30" s="755"/>
      <c r="CD30" s="767"/>
      <c r="CE30" s="768"/>
      <c r="CF30" s="719" t="s">
        <v>309</v>
      </c>
      <c r="CG30" s="720"/>
      <c r="CH30" s="720"/>
      <c r="CI30" s="720"/>
      <c r="CJ30" s="720"/>
      <c r="CK30" s="720"/>
      <c r="CL30" s="720"/>
      <c r="CM30" s="720"/>
      <c r="CN30" s="720"/>
      <c r="CO30" s="720"/>
      <c r="CP30" s="720"/>
      <c r="CQ30" s="721"/>
      <c r="CR30" s="680">
        <v>2696864</v>
      </c>
      <c r="CS30" s="681"/>
      <c r="CT30" s="681"/>
      <c r="CU30" s="681"/>
      <c r="CV30" s="681"/>
      <c r="CW30" s="681"/>
      <c r="CX30" s="681"/>
      <c r="CY30" s="682"/>
      <c r="CZ30" s="683">
        <v>8.9</v>
      </c>
      <c r="DA30" s="701"/>
      <c r="DB30" s="701"/>
      <c r="DC30" s="702"/>
      <c r="DD30" s="686">
        <v>2599583</v>
      </c>
      <c r="DE30" s="681"/>
      <c r="DF30" s="681"/>
      <c r="DG30" s="681"/>
      <c r="DH30" s="681"/>
      <c r="DI30" s="681"/>
      <c r="DJ30" s="681"/>
      <c r="DK30" s="682"/>
      <c r="DL30" s="686">
        <v>2599583</v>
      </c>
      <c r="DM30" s="681"/>
      <c r="DN30" s="681"/>
      <c r="DO30" s="681"/>
      <c r="DP30" s="681"/>
      <c r="DQ30" s="681"/>
      <c r="DR30" s="681"/>
      <c r="DS30" s="681"/>
      <c r="DT30" s="681"/>
      <c r="DU30" s="681"/>
      <c r="DV30" s="682"/>
      <c r="DW30" s="683">
        <v>19.100000000000001</v>
      </c>
      <c r="DX30" s="701"/>
      <c r="DY30" s="701"/>
      <c r="DZ30" s="701"/>
      <c r="EA30" s="701"/>
      <c r="EB30" s="701"/>
      <c r="EC30" s="722"/>
    </row>
    <row r="31" spans="2:133" ht="11.25" customHeight="1">
      <c r="B31" s="677" t="s">
        <v>310</v>
      </c>
      <c r="C31" s="678"/>
      <c r="D31" s="678"/>
      <c r="E31" s="678"/>
      <c r="F31" s="678"/>
      <c r="G31" s="678"/>
      <c r="H31" s="678"/>
      <c r="I31" s="678"/>
      <c r="J31" s="678"/>
      <c r="K31" s="678"/>
      <c r="L31" s="678"/>
      <c r="M31" s="678"/>
      <c r="N31" s="678"/>
      <c r="O31" s="678"/>
      <c r="P31" s="678"/>
      <c r="Q31" s="679"/>
      <c r="R31" s="680">
        <v>7891617</v>
      </c>
      <c r="S31" s="681"/>
      <c r="T31" s="681"/>
      <c r="U31" s="681"/>
      <c r="V31" s="681"/>
      <c r="W31" s="681"/>
      <c r="X31" s="681"/>
      <c r="Y31" s="682"/>
      <c r="Z31" s="713">
        <v>25.1</v>
      </c>
      <c r="AA31" s="713"/>
      <c r="AB31" s="713"/>
      <c r="AC31" s="713"/>
      <c r="AD31" s="714" t="s">
        <v>256</v>
      </c>
      <c r="AE31" s="714"/>
      <c r="AF31" s="714"/>
      <c r="AG31" s="714"/>
      <c r="AH31" s="714"/>
      <c r="AI31" s="714"/>
      <c r="AJ31" s="714"/>
      <c r="AK31" s="714"/>
      <c r="AL31" s="683" t="s">
        <v>138</v>
      </c>
      <c r="AM31" s="684"/>
      <c r="AN31" s="684"/>
      <c r="AO31" s="715"/>
      <c r="AP31" s="756" t="s">
        <v>311</v>
      </c>
      <c r="AQ31" s="757"/>
      <c r="AR31" s="757"/>
      <c r="AS31" s="757"/>
      <c r="AT31" s="762" t="s">
        <v>312</v>
      </c>
      <c r="AU31" s="231"/>
      <c r="AV31" s="231"/>
      <c r="AW31" s="231"/>
      <c r="AX31" s="746" t="s">
        <v>186</v>
      </c>
      <c r="AY31" s="747"/>
      <c r="AZ31" s="747"/>
      <c r="BA31" s="747"/>
      <c r="BB31" s="747"/>
      <c r="BC31" s="747"/>
      <c r="BD31" s="747"/>
      <c r="BE31" s="747"/>
      <c r="BF31" s="748"/>
      <c r="BG31" s="749">
        <v>98.1</v>
      </c>
      <c r="BH31" s="750"/>
      <c r="BI31" s="750"/>
      <c r="BJ31" s="750"/>
      <c r="BK31" s="750"/>
      <c r="BL31" s="750"/>
      <c r="BM31" s="751">
        <v>94.3</v>
      </c>
      <c r="BN31" s="750"/>
      <c r="BO31" s="750"/>
      <c r="BP31" s="750"/>
      <c r="BQ31" s="752"/>
      <c r="BR31" s="749">
        <v>98.6</v>
      </c>
      <c r="BS31" s="750"/>
      <c r="BT31" s="750"/>
      <c r="BU31" s="750"/>
      <c r="BV31" s="750"/>
      <c r="BW31" s="750"/>
      <c r="BX31" s="751">
        <v>94.5</v>
      </c>
      <c r="BY31" s="750"/>
      <c r="BZ31" s="750"/>
      <c r="CA31" s="750"/>
      <c r="CB31" s="752"/>
      <c r="CD31" s="767"/>
      <c r="CE31" s="768"/>
      <c r="CF31" s="719" t="s">
        <v>313</v>
      </c>
      <c r="CG31" s="720"/>
      <c r="CH31" s="720"/>
      <c r="CI31" s="720"/>
      <c r="CJ31" s="720"/>
      <c r="CK31" s="720"/>
      <c r="CL31" s="720"/>
      <c r="CM31" s="720"/>
      <c r="CN31" s="720"/>
      <c r="CO31" s="720"/>
      <c r="CP31" s="720"/>
      <c r="CQ31" s="721"/>
      <c r="CR31" s="680">
        <v>117422</v>
      </c>
      <c r="CS31" s="699"/>
      <c r="CT31" s="699"/>
      <c r="CU31" s="699"/>
      <c r="CV31" s="699"/>
      <c r="CW31" s="699"/>
      <c r="CX31" s="699"/>
      <c r="CY31" s="700"/>
      <c r="CZ31" s="683">
        <v>0.4</v>
      </c>
      <c r="DA31" s="701"/>
      <c r="DB31" s="701"/>
      <c r="DC31" s="702"/>
      <c r="DD31" s="686">
        <v>111383</v>
      </c>
      <c r="DE31" s="699"/>
      <c r="DF31" s="699"/>
      <c r="DG31" s="699"/>
      <c r="DH31" s="699"/>
      <c r="DI31" s="699"/>
      <c r="DJ31" s="699"/>
      <c r="DK31" s="700"/>
      <c r="DL31" s="686">
        <v>111383</v>
      </c>
      <c r="DM31" s="699"/>
      <c r="DN31" s="699"/>
      <c r="DO31" s="699"/>
      <c r="DP31" s="699"/>
      <c r="DQ31" s="699"/>
      <c r="DR31" s="699"/>
      <c r="DS31" s="699"/>
      <c r="DT31" s="699"/>
      <c r="DU31" s="699"/>
      <c r="DV31" s="700"/>
      <c r="DW31" s="683">
        <v>0.8</v>
      </c>
      <c r="DX31" s="701"/>
      <c r="DY31" s="701"/>
      <c r="DZ31" s="701"/>
      <c r="EA31" s="701"/>
      <c r="EB31" s="701"/>
      <c r="EC31" s="722"/>
    </row>
    <row r="32" spans="2:133" ht="11.25" customHeight="1">
      <c r="B32" s="771" t="s">
        <v>314</v>
      </c>
      <c r="C32" s="772"/>
      <c r="D32" s="772"/>
      <c r="E32" s="772"/>
      <c r="F32" s="772"/>
      <c r="G32" s="772"/>
      <c r="H32" s="772"/>
      <c r="I32" s="772"/>
      <c r="J32" s="772"/>
      <c r="K32" s="772"/>
      <c r="L32" s="772"/>
      <c r="M32" s="772"/>
      <c r="N32" s="772"/>
      <c r="O32" s="772"/>
      <c r="P32" s="772"/>
      <c r="Q32" s="773"/>
      <c r="R32" s="680" t="s">
        <v>226</v>
      </c>
      <c r="S32" s="681"/>
      <c r="T32" s="681"/>
      <c r="U32" s="681"/>
      <c r="V32" s="681"/>
      <c r="W32" s="681"/>
      <c r="X32" s="681"/>
      <c r="Y32" s="682"/>
      <c r="Z32" s="713" t="s">
        <v>226</v>
      </c>
      <c r="AA32" s="713"/>
      <c r="AB32" s="713"/>
      <c r="AC32" s="713"/>
      <c r="AD32" s="714" t="s">
        <v>255</v>
      </c>
      <c r="AE32" s="714"/>
      <c r="AF32" s="714"/>
      <c r="AG32" s="714"/>
      <c r="AH32" s="714"/>
      <c r="AI32" s="714"/>
      <c r="AJ32" s="714"/>
      <c r="AK32" s="714"/>
      <c r="AL32" s="683" t="s">
        <v>256</v>
      </c>
      <c r="AM32" s="684"/>
      <c r="AN32" s="684"/>
      <c r="AO32" s="715"/>
      <c r="AP32" s="758"/>
      <c r="AQ32" s="759"/>
      <c r="AR32" s="759"/>
      <c r="AS32" s="759"/>
      <c r="AT32" s="763"/>
      <c r="AU32" s="230" t="s">
        <v>315</v>
      </c>
      <c r="AV32" s="230"/>
      <c r="AW32" s="230"/>
      <c r="AX32" s="677" t="s">
        <v>316</v>
      </c>
      <c r="AY32" s="678"/>
      <c r="AZ32" s="678"/>
      <c r="BA32" s="678"/>
      <c r="BB32" s="678"/>
      <c r="BC32" s="678"/>
      <c r="BD32" s="678"/>
      <c r="BE32" s="678"/>
      <c r="BF32" s="679"/>
      <c r="BG32" s="753">
        <v>99.1</v>
      </c>
      <c r="BH32" s="699"/>
      <c r="BI32" s="699"/>
      <c r="BJ32" s="699"/>
      <c r="BK32" s="699"/>
      <c r="BL32" s="699"/>
      <c r="BM32" s="684">
        <v>97.8</v>
      </c>
      <c r="BN32" s="745"/>
      <c r="BO32" s="745"/>
      <c r="BP32" s="745"/>
      <c r="BQ32" s="726"/>
      <c r="BR32" s="753">
        <v>99.1</v>
      </c>
      <c r="BS32" s="699"/>
      <c r="BT32" s="699"/>
      <c r="BU32" s="699"/>
      <c r="BV32" s="699"/>
      <c r="BW32" s="699"/>
      <c r="BX32" s="684">
        <v>97.4</v>
      </c>
      <c r="BY32" s="745"/>
      <c r="BZ32" s="745"/>
      <c r="CA32" s="745"/>
      <c r="CB32" s="726"/>
      <c r="CD32" s="769"/>
      <c r="CE32" s="770"/>
      <c r="CF32" s="719" t="s">
        <v>317</v>
      </c>
      <c r="CG32" s="720"/>
      <c r="CH32" s="720"/>
      <c r="CI32" s="720"/>
      <c r="CJ32" s="720"/>
      <c r="CK32" s="720"/>
      <c r="CL32" s="720"/>
      <c r="CM32" s="720"/>
      <c r="CN32" s="720"/>
      <c r="CO32" s="720"/>
      <c r="CP32" s="720"/>
      <c r="CQ32" s="721"/>
      <c r="CR32" s="680" t="s">
        <v>138</v>
      </c>
      <c r="CS32" s="681"/>
      <c r="CT32" s="681"/>
      <c r="CU32" s="681"/>
      <c r="CV32" s="681"/>
      <c r="CW32" s="681"/>
      <c r="CX32" s="681"/>
      <c r="CY32" s="682"/>
      <c r="CZ32" s="683" t="s">
        <v>138</v>
      </c>
      <c r="DA32" s="701"/>
      <c r="DB32" s="701"/>
      <c r="DC32" s="702"/>
      <c r="DD32" s="686" t="s">
        <v>226</v>
      </c>
      <c r="DE32" s="681"/>
      <c r="DF32" s="681"/>
      <c r="DG32" s="681"/>
      <c r="DH32" s="681"/>
      <c r="DI32" s="681"/>
      <c r="DJ32" s="681"/>
      <c r="DK32" s="682"/>
      <c r="DL32" s="686" t="s">
        <v>138</v>
      </c>
      <c r="DM32" s="681"/>
      <c r="DN32" s="681"/>
      <c r="DO32" s="681"/>
      <c r="DP32" s="681"/>
      <c r="DQ32" s="681"/>
      <c r="DR32" s="681"/>
      <c r="DS32" s="681"/>
      <c r="DT32" s="681"/>
      <c r="DU32" s="681"/>
      <c r="DV32" s="682"/>
      <c r="DW32" s="683" t="s">
        <v>226</v>
      </c>
      <c r="DX32" s="701"/>
      <c r="DY32" s="701"/>
      <c r="DZ32" s="701"/>
      <c r="EA32" s="701"/>
      <c r="EB32" s="701"/>
      <c r="EC32" s="722"/>
    </row>
    <row r="33" spans="2:133" ht="11.25" customHeight="1">
      <c r="B33" s="677" t="s">
        <v>318</v>
      </c>
      <c r="C33" s="678"/>
      <c r="D33" s="678"/>
      <c r="E33" s="678"/>
      <c r="F33" s="678"/>
      <c r="G33" s="678"/>
      <c r="H33" s="678"/>
      <c r="I33" s="678"/>
      <c r="J33" s="678"/>
      <c r="K33" s="678"/>
      <c r="L33" s="678"/>
      <c r="M33" s="678"/>
      <c r="N33" s="678"/>
      <c r="O33" s="678"/>
      <c r="P33" s="678"/>
      <c r="Q33" s="679"/>
      <c r="R33" s="680">
        <v>2102956</v>
      </c>
      <c r="S33" s="681"/>
      <c r="T33" s="681"/>
      <c r="U33" s="681"/>
      <c r="V33" s="681"/>
      <c r="W33" s="681"/>
      <c r="X33" s="681"/>
      <c r="Y33" s="682"/>
      <c r="Z33" s="713">
        <v>6.7</v>
      </c>
      <c r="AA33" s="713"/>
      <c r="AB33" s="713"/>
      <c r="AC33" s="713"/>
      <c r="AD33" s="714" t="s">
        <v>226</v>
      </c>
      <c r="AE33" s="714"/>
      <c r="AF33" s="714"/>
      <c r="AG33" s="714"/>
      <c r="AH33" s="714"/>
      <c r="AI33" s="714"/>
      <c r="AJ33" s="714"/>
      <c r="AK33" s="714"/>
      <c r="AL33" s="683" t="s">
        <v>226</v>
      </c>
      <c r="AM33" s="684"/>
      <c r="AN33" s="684"/>
      <c r="AO33" s="715"/>
      <c r="AP33" s="760"/>
      <c r="AQ33" s="761"/>
      <c r="AR33" s="761"/>
      <c r="AS33" s="761"/>
      <c r="AT33" s="764"/>
      <c r="AU33" s="232"/>
      <c r="AV33" s="232"/>
      <c r="AW33" s="232"/>
      <c r="AX33" s="661" t="s">
        <v>319</v>
      </c>
      <c r="AY33" s="662"/>
      <c r="AZ33" s="662"/>
      <c r="BA33" s="662"/>
      <c r="BB33" s="662"/>
      <c r="BC33" s="662"/>
      <c r="BD33" s="662"/>
      <c r="BE33" s="662"/>
      <c r="BF33" s="663"/>
      <c r="BG33" s="744">
        <v>97.2</v>
      </c>
      <c r="BH33" s="665"/>
      <c r="BI33" s="665"/>
      <c r="BJ33" s="665"/>
      <c r="BK33" s="665"/>
      <c r="BL33" s="665"/>
      <c r="BM33" s="707">
        <v>91.3</v>
      </c>
      <c r="BN33" s="665"/>
      <c r="BO33" s="665"/>
      <c r="BP33" s="665"/>
      <c r="BQ33" s="709"/>
      <c r="BR33" s="744">
        <v>98.1</v>
      </c>
      <c r="BS33" s="665"/>
      <c r="BT33" s="665"/>
      <c r="BU33" s="665"/>
      <c r="BV33" s="665"/>
      <c r="BW33" s="665"/>
      <c r="BX33" s="707">
        <v>91.8</v>
      </c>
      <c r="BY33" s="665"/>
      <c r="BZ33" s="665"/>
      <c r="CA33" s="665"/>
      <c r="CB33" s="709"/>
      <c r="CD33" s="719" t="s">
        <v>320</v>
      </c>
      <c r="CE33" s="720"/>
      <c r="CF33" s="720"/>
      <c r="CG33" s="720"/>
      <c r="CH33" s="720"/>
      <c r="CI33" s="720"/>
      <c r="CJ33" s="720"/>
      <c r="CK33" s="720"/>
      <c r="CL33" s="720"/>
      <c r="CM33" s="720"/>
      <c r="CN33" s="720"/>
      <c r="CO33" s="720"/>
      <c r="CP33" s="720"/>
      <c r="CQ33" s="721"/>
      <c r="CR33" s="680">
        <v>16045460</v>
      </c>
      <c r="CS33" s="699"/>
      <c r="CT33" s="699"/>
      <c r="CU33" s="699"/>
      <c r="CV33" s="699"/>
      <c r="CW33" s="699"/>
      <c r="CX33" s="699"/>
      <c r="CY33" s="700"/>
      <c r="CZ33" s="683">
        <v>53.1</v>
      </c>
      <c r="DA33" s="701"/>
      <c r="DB33" s="701"/>
      <c r="DC33" s="702"/>
      <c r="DD33" s="686">
        <v>9068096</v>
      </c>
      <c r="DE33" s="699"/>
      <c r="DF33" s="699"/>
      <c r="DG33" s="699"/>
      <c r="DH33" s="699"/>
      <c r="DI33" s="699"/>
      <c r="DJ33" s="699"/>
      <c r="DK33" s="700"/>
      <c r="DL33" s="686">
        <v>5281572</v>
      </c>
      <c r="DM33" s="699"/>
      <c r="DN33" s="699"/>
      <c r="DO33" s="699"/>
      <c r="DP33" s="699"/>
      <c r="DQ33" s="699"/>
      <c r="DR33" s="699"/>
      <c r="DS33" s="699"/>
      <c r="DT33" s="699"/>
      <c r="DU33" s="699"/>
      <c r="DV33" s="700"/>
      <c r="DW33" s="683">
        <v>38.799999999999997</v>
      </c>
      <c r="DX33" s="701"/>
      <c r="DY33" s="701"/>
      <c r="DZ33" s="701"/>
      <c r="EA33" s="701"/>
      <c r="EB33" s="701"/>
      <c r="EC33" s="722"/>
    </row>
    <row r="34" spans="2:133" ht="11.25" customHeight="1">
      <c r="B34" s="677" t="s">
        <v>321</v>
      </c>
      <c r="C34" s="678"/>
      <c r="D34" s="678"/>
      <c r="E34" s="678"/>
      <c r="F34" s="678"/>
      <c r="G34" s="678"/>
      <c r="H34" s="678"/>
      <c r="I34" s="678"/>
      <c r="J34" s="678"/>
      <c r="K34" s="678"/>
      <c r="L34" s="678"/>
      <c r="M34" s="678"/>
      <c r="N34" s="678"/>
      <c r="O34" s="678"/>
      <c r="P34" s="678"/>
      <c r="Q34" s="679"/>
      <c r="R34" s="680">
        <v>100119</v>
      </c>
      <c r="S34" s="681"/>
      <c r="T34" s="681"/>
      <c r="U34" s="681"/>
      <c r="V34" s="681"/>
      <c r="W34" s="681"/>
      <c r="X34" s="681"/>
      <c r="Y34" s="682"/>
      <c r="Z34" s="713">
        <v>0.3</v>
      </c>
      <c r="AA34" s="713"/>
      <c r="AB34" s="713"/>
      <c r="AC34" s="713"/>
      <c r="AD34" s="714">
        <v>25812</v>
      </c>
      <c r="AE34" s="714"/>
      <c r="AF34" s="714"/>
      <c r="AG34" s="714"/>
      <c r="AH34" s="714"/>
      <c r="AI34" s="714"/>
      <c r="AJ34" s="714"/>
      <c r="AK34" s="714"/>
      <c r="AL34" s="683">
        <v>0.2</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4255414</v>
      </c>
      <c r="CS34" s="681"/>
      <c r="CT34" s="681"/>
      <c r="CU34" s="681"/>
      <c r="CV34" s="681"/>
      <c r="CW34" s="681"/>
      <c r="CX34" s="681"/>
      <c r="CY34" s="682"/>
      <c r="CZ34" s="683">
        <v>14.1</v>
      </c>
      <c r="DA34" s="701"/>
      <c r="DB34" s="701"/>
      <c r="DC34" s="702"/>
      <c r="DD34" s="686">
        <v>2986157</v>
      </c>
      <c r="DE34" s="681"/>
      <c r="DF34" s="681"/>
      <c r="DG34" s="681"/>
      <c r="DH34" s="681"/>
      <c r="DI34" s="681"/>
      <c r="DJ34" s="681"/>
      <c r="DK34" s="682"/>
      <c r="DL34" s="686">
        <v>2212381</v>
      </c>
      <c r="DM34" s="681"/>
      <c r="DN34" s="681"/>
      <c r="DO34" s="681"/>
      <c r="DP34" s="681"/>
      <c r="DQ34" s="681"/>
      <c r="DR34" s="681"/>
      <c r="DS34" s="681"/>
      <c r="DT34" s="681"/>
      <c r="DU34" s="681"/>
      <c r="DV34" s="682"/>
      <c r="DW34" s="683">
        <v>16.3</v>
      </c>
      <c r="DX34" s="701"/>
      <c r="DY34" s="701"/>
      <c r="DZ34" s="701"/>
      <c r="EA34" s="701"/>
      <c r="EB34" s="701"/>
      <c r="EC34" s="722"/>
    </row>
    <row r="35" spans="2:133" ht="11.25" customHeight="1">
      <c r="B35" s="677" t="s">
        <v>323</v>
      </c>
      <c r="C35" s="678"/>
      <c r="D35" s="678"/>
      <c r="E35" s="678"/>
      <c r="F35" s="678"/>
      <c r="G35" s="678"/>
      <c r="H35" s="678"/>
      <c r="I35" s="678"/>
      <c r="J35" s="678"/>
      <c r="K35" s="678"/>
      <c r="L35" s="678"/>
      <c r="M35" s="678"/>
      <c r="N35" s="678"/>
      <c r="O35" s="678"/>
      <c r="P35" s="678"/>
      <c r="Q35" s="679"/>
      <c r="R35" s="680">
        <v>103981</v>
      </c>
      <c r="S35" s="681"/>
      <c r="T35" s="681"/>
      <c r="U35" s="681"/>
      <c r="V35" s="681"/>
      <c r="W35" s="681"/>
      <c r="X35" s="681"/>
      <c r="Y35" s="682"/>
      <c r="Z35" s="713">
        <v>0.3</v>
      </c>
      <c r="AA35" s="713"/>
      <c r="AB35" s="713"/>
      <c r="AC35" s="713"/>
      <c r="AD35" s="714" t="s">
        <v>138</v>
      </c>
      <c r="AE35" s="714"/>
      <c r="AF35" s="714"/>
      <c r="AG35" s="714"/>
      <c r="AH35" s="714"/>
      <c r="AI35" s="714"/>
      <c r="AJ35" s="714"/>
      <c r="AK35" s="714"/>
      <c r="AL35" s="683" t="s">
        <v>138</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175208</v>
      </c>
      <c r="CS35" s="699"/>
      <c r="CT35" s="699"/>
      <c r="CU35" s="699"/>
      <c r="CV35" s="699"/>
      <c r="CW35" s="699"/>
      <c r="CX35" s="699"/>
      <c r="CY35" s="700"/>
      <c r="CZ35" s="683">
        <v>0.6</v>
      </c>
      <c r="DA35" s="701"/>
      <c r="DB35" s="701"/>
      <c r="DC35" s="702"/>
      <c r="DD35" s="686">
        <v>160967</v>
      </c>
      <c r="DE35" s="699"/>
      <c r="DF35" s="699"/>
      <c r="DG35" s="699"/>
      <c r="DH35" s="699"/>
      <c r="DI35" s="699"/>
      <c r="DJ35" s="699"/>
      <c r="DK35" s="700"/>
      <c r="DL35" s="686">
        <v>160192</v>
      </c>
      <c r="DM35" s="699"/>
      <c r="DN35" s="699"/>
      <c r="DO35" s="699"/>
      <c r="DP35" s="699"/>
      <c r="DQ35" s="699"/>
      <c r="DR35" s="699"/>
      <c r="DS35" s="699"/>
      <c r="DT35" s="699"/>
      <c r="DU35" s="699"/>
      <c r="DV35" s="700"/>
      <c r="DW35" s="683">
        <v>1.2</v>
      </c>
      <c r="DX35" s="701"/>
      <c r="DY35" s="701"/>
      <c r="DZ35" s="701"/>
      <c r="EA35" s="701"/>
      <c r="EB35" s="701"/>
      <c r="EC35" s="722"/>
    </row>
    <row r="36" spans="2:133" ht="11.25" customHeight="1">
      <c r="B36" s="677" t="s">
        <v>327</v>
      </c>
      <c r="C36" s="678"/>
      <c r="D36" s="678"/>
      <c r="E36" s="678"/>
      <c r="F36" s="678"/>
      <c r="G36" s="678"/>
      <c r="H36" s="678"/>
      <c r="I36" s="678"/>
      <c r="J36" s="678"/>
      <c r="K36" s="678"/>
      <c r="L36" s="678"/>
      <c r="M36" s="678"/>
      <c r="N36" s="678"/>
      <c r="O36" s="678"/>
      <c r="P36" s="678"/>
      <c r="Q36" s="679"/>
      <c r="R36" s="680">
        <v>1266766</v>
      </c>
      <c r="S36" s="681"/>
      <c r="T36" s="681"/>
      <c r="U36" s="681"/>
      <c r="V36" s="681"/>
      <c r="W36" s="681"/>
      <c r="X36" s="681"/>
      <c r="Y36" s="682"/>
      <c r="Z36" s="713">
        <v>4</v>
      </c>
      <c r="AA36" s="713"/>
      <c r="AB36" s="713"/>
      <c r="AC36" s="713"/>
      <c r="AD36" s="714" t="s">
        <v>226</v>
      </c>
      <c r="AE36" s="714"/>
      <c r="AF36" s="714"/>
      <c r="AG36" s="714"/>
      <c r="AH36" s="714"/>
      <c r="AI36" s="714"/>
      <c r="AJ36" s="714"/>
      <c r="AK36" s="714"/>
      <c r="AL36" s="683" t="s">
        <v>226</v>
      </c>
      <c r="AM36" s="684"/>
      <c r="AN36" s="684"/>
      <c r="AO36" s="715"/>
      <c r="AP36" s="235"/>
      <c r="AQ36" s="732" t="s">
        <v>328</v>
      </c>
      <c r="AR36" s="733"/>
      <c r="AS36" s="733"/>
      <c r="AT36" s="733"/>
      <c r="AU36" s="733"/>
      <c r="AV36" s="733"/>
      <c r="AW36" s="733"/>
      <c r="AX36" s="733"/>
      <c r="AY36" s="734"/>
      <c r="AZ36" s="735">
        <v>3011265</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94091</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8505933</v>
      </c>
      <c r="CS36" s="681"/>
      <c r="CT36" s="681"/>
      <c r="CU36" s="681"/>
      <c r="CV36" s="681"/>
      <c r="CW36" s="681"/>
      <c r="CX36" s="681"/>
      <c r="CY36" s="682"/>
      <c r="CZ36" s="683">
        <v>28.2</v>
      </c>
      <c r="DA36" s="701"/>
      <c r="DB36" s="701"/>
      <c r="DC36" s="702"/>
      <c r="DD36" s="686">
        <v>3196182</v>
      </c>
      <c r="DE36" s="681"/>
      <c r="DF36" s="681"/>
      <c r="DG36" s="681"/>
      <c r="DH36" s="681"/>
      <c r="DI36" s="681"/>
      <c r="DJ36" s="681"/>
      <c r="DK36" s="682"/>
      <c r="DL36" s="686">
        <v>1509266</v>
      </c>
      <c r="DM36" s="681"/>
      <c r="DN36" s="681"/>
      <c r="DO36" s="681"/>
      <c r="DP36" s="681"/>
      <c r="DQ36" s="681"/>
      <c r="DR36" s="681"/>
      <c r="DS36" s="681"/>
      <c r="DT36" s="681"/>
      <c r="DU36" s="681"/>
      <c r="DV36" s="682"/>
      <c r="DW36" s="683">
        <v>11.1</v>
      </c>
      <c r="DX36" s="701"/>
      <c r="DY36" s="701"/>
      <c r="DZ36" s="701"/>
      <c r="EA36" s="701"/>
      <c r="EB36" s="701"/>
      <c r="EC36" s="722"/>
    </row>
    <row r="37" spans="2:133" ht="11.25" customHeight="1">
      <c r="B37" s="677" t="s">
        <v>331</v>
      </c>
      <c r="C37" s="678"/>
      <c r="D37" s="678"/>
      <c r="E37" s="678"/>
      <c r="F37" s="678"/>
      <c r="G37" s="678"/>
      <c r="H37" s="678"/>
      <c r="I37" s="678"/>
      <c r="J37" s="678"/>
      <c r="K37" s="678"/>
      <c r="L37" s="678"/>
      <c r="M37" s="678"/>
      <c r="N37" s="678"/>
      <c r="O37" s="678"/>
      <c r="P37" s="678"/>
      <c r="Q37" s="679"/>
      <c r="R37" s="680">
        <v>2208880</v>
      </c>
      <c r="S37" s="681"/>
      <c r="T37" s="681"/>
      <c r="U37" s="681"/>
      <c r="V37" s="681"/>
      <c r="W37" s="681"/>
      <c r="X37" s="681"/>
      <c r="Y37" s="682"/>
      <c r="Z37" s="713">
        <v>7</v>
      </c>
      <c r="AA37" s="713"/>
      <c r="AB37" s="713"/>
      <c r="AC37" s="713"/>
      <c r="AD37" s="714" t="s">
        <v>138</v>
      </c>
      <c r="AE37" s="714"/>
      <c r="AF37" s="714"/>
      <c r="AG37" s="714"/>
      <c r="AH37" s="714"/>
      <c r="AI37" s="714"/>
      <c r="AJ37" s="714"/>
      <c r="AK37" s="714"/>
      <c r="AL37" s="683" t="s">
        <v>226</v>
      </c>
      <c r="AM37" s="684"/>
      <c r="AN37" s="684"/>
      <c r="AO37" s="715"/>
      <c r="AQ37" s="723" t="s">
        <v>332</v>
      </c>
      <c r="AR37" s="724"/>
      <c r="AS37" s="724"/>
      <c r="AT37" s="724"/>
      <c r="AU37" s="724"/>
      <c r="AV37" s="724"/>
      <c r="AW37" s="724"/>
      <c r="AX37" s="724"/>
      <c r="AY37" s="725"/>
      <c r="AZ37" s="680">
        <v>723595</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64997</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470467</v>
      </c>
      <c r="CS37" s="699"/>
      <c r="CT37" s="699"/>
      <c r="CU37" s="699"/>
      <c r="CV37" s="699"/>
      <c r="CW37" s="699"/>
      <c r="CX37" s="699"/>
      <c r="CY37" s="700"/>
      <c r="CZ37" s="683">
        <v>1.6</v>
      </c>
      <c r="DA37" s="701"/>
      <c r="DB37" s="701"/>
      <c r="DC37" s="702"/>
      <c r="DD37" s="686">
        <v>470407</v>
      </c>
      <c r="DE37" s="699"/>
      <c r="DF37" s="699"/>
      <c r="DG37" s="699"/>
      <c r="DH37" s="699"/>
      <c r="DI37" s="699"/>
      <c r="DJ37" s="699"/>
      <c r="DK37" s="700"/>
      <c r="DL37" s="686">
        <v>400167</v>
      </c>
      <c r="DM37" s="699"/>
      <c r="DN37" s="699"/>
      <c r="DO37" s="699"/>
      <c r="DP37" s="699"/>
      <c r="DQ37" s="699"/>
      <c r="DR37" s="699"/>
      <c r="DS37" s="699"/>
      <c r="DT37" s="699"/>
      <c r="DU37" s="699"/>
      <c r="DV37" s="700"/>
      <c r="DW37" s="683">
        <v>2.9</v>
      </c>
      <c r="DX37" s="701"/>
      <c r="DY37" s="701"/>
      <c r="DZ37" s="701"/>
      <c r="EA37" s="701"/>
      <c r="EB37" s="701"/>
      <c r="EC37" s="722"/>
    </row>
    <row r="38" spans="2:133" ht="11.25" customHeight="1">
      <c r="B38" s="677" t="s">
        <v>335</v>
      </c>
      <c r="C38" s="678"/>
      <c r="D38" s="678"/>
      <c r="E38" s="678"/>
      <c r="F38" s="678"/>
      <c r="G38" s="678"/>
      <c r="H38" s="678"/>
      <c r="I38" s="678"/>
      <c r="J38" s="678"/>
      <c r="K38" s="678"/>
      <c r="L38" s="678"/>
      <c r="M38" s="678"/>
      <c r="N38" s="678"/>
      <c r="O38" s="678"/>
      <c r="P38" s="678"/>
      <c r="Q38" s="679"/>
      <c r="R38" s="680">
        <v>435158</v>
      </c>
      <c r="S38" s="681"/>
      <c r="T38" s="681"/>
      <c r="U38" s="681"/>
      <c r="V38" s="681"/>
      <c r="W38" s="681"/>
      <c r="X38" s="681"/>
      <c r="Y38" s="682"/>
      <c r="Z38" s="713">
        <v>1.4</v>
      </c>
      <c r="AA38" s="713"/>
      <c r="AB38" s="713"/>
      <c r="AC38" s="713"/>
      <c r="AD38" s="714">
        <v>3614</v>
      </c>
      <c r="AE38" s="714"/>
      <c r="AF38" s="714"/>
      <c r="AG38" s="714"/>
      <c r="AH38" s="714"/>
      <c r="AI38" s="714"/>
      <c r="AJ38" s="714"/>
      <c r="AK38" s="714"/>
      <c r="AL38" s="683">
        <v>0</v>
      </c>
      <c r="AM38" s="684"/>
      <c r="AN38" s="684"/>
      <c r="AO38" s="715"/>
      <c r="AQ38" s="723" t="s">
        <v>336</v>
      </c>
      <c r="AR38" s="724"/>
      <c r="AS38" s="724"/>
      <c r="AT38" s="724"/>
      <c r="AU38" s="724"/>
      <c r="AV38" s="724"/>
      <c r="AW38" s="724"/>
      <c r="AX38" s="724"/>
      <c r="AY38" s="725"/>
      <c r="AZ38" s="680">
        <v>335170</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6762</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1949843</v>
      </c>
      <c r="CS38" s="681"/>
      <c r="CT38" s="681"/>
      <c r="CU38" s="681"/>
      <c r="CV38" s="681"/>
      <c r="CW38" s="681"/>
      <c r="CX38" s="681"/>
      <c r="CY38" s="682"/>
      <c r="CZ38" s="683">
        <v>6.5</v>
      </c>
      <c r="DA38" s="701"/>
      <c r="DB38" s="701"/>
      <c r="DC38" s="702"/>
      <c r="DD38" s="686">
        <v>1641726</v>
      </c>
      <c r="DE38" s="681"/>
      <c r="DF38" s="681"/>
      <c r="DG38" s="681"/>
      <c r="DH38" s="681"/>
      <c r="DI38" s="681"/>
      <c r="DJ38" s="681"/>
      <c r="DK38" s="682"/>
      <c r="DL38" s="686">
        <v>1399733</v>
      </c>
      <c r="DM38" s="681"/>
      <c r="DN38" s="681"/>
      <c r="DO38" s="681"/>
      <c r="DP38" s="681"/>
      <c r="DQ38" s="681"/>
      <c r="DR38" s="681"/>
      <c r="DS38" s="681"/>
      <c r="DT38" s="681"/>
      <c r="DU38" s="681"/>
      <c r="DV38" s="682"/>
      <c r="DW38" s="683">
        <v>10.3</v>
      </c>
      <c r="DX38" s="701"/>
      <c r="DY38" s="701"/>
      <c r="DZ38" s="701"/>
      <c r="EA38" s="701"/>
      <c r="EB38" s="701"/>
      <c r="EC38" s="722"/>
    </row>
    <row r="39" spans="2:133" ht="11.25" customHeight="1">
      <c r="B39" s="677" t="s">
        <v>339</v>
      </c>
      <c r="C39" s="678"/>
      <c r="D39" s="678"/>
      <c r="E39" s="678"/>
      <c r="F39" s="678"/>
      <c r="G39" s="678"/>
      <c r="H39" s="678"/>
      <c r="I39" s="678"/>
      <c r="J39" s="678"/>
      <c r="K39" s="678"/>
      <c r="L39" s="678"/>
      <c r="M39" s="678"/>
      <c r="N39" s="678"/>
      <c r="O39" s="678"/>
      <c r="P39" s="678"/>
      <c r="Q39" s="679"/>
      <c r="R39" s="680">
        <v>3155084</v>
      </c>
      <c r="S39" s="681"/>
      <c r="T39" s="681"/>
      <c r="U39" s="681"/>
      <c r="V39" s="681"/>
      <c r="W39" s="681"/>
      <c r="X39" s="681"/>
      <c r="Y39" s="682"/>
      <c r="Z39" s="713">
        <v>10</v>
      </c>
      <c r="AA39" s="713"/>
      <c r="AB39" s="713"/>
      <c r="AC39" s="713"/>
      <c r="AD39" s="714" t="s">
        <v>256</v>
      </c>
      <c r="AE39" s="714"/>
      <c r="AF39" s="714"/>
      <c r="AG39" s="714"/>
      <c r="AH39" s="714"/>
      <c r="AI39" s="714"/>
      <c r="AJ39" s="714"/>
      <c r="AK39" s="714"/>
      <c r="AL39" s="683" t="s">
        <v>226</v>
      </c>
      <c r="AM39" s="684"/>
      <c r="AN39" s="684"/>
      <c r="AO39" s="715"/>
      <c r="AQ39" s="723" t="s">
        <v>340</v>
      </c>
      <c r="AR39" s="724"/>
      <c r="AS39" s="724"/>
      <c r="AT39" s="724"/>
      <c r="AU39" s="724"/>
      <c r="AV39" s="724"/>
      <c r="AW39" s="724"/>
      <c r="AX39" s="724"/>
      <c r="AY39" s="725"/>
      <c r="AZ39" s="680">
        <v>2481</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10814</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1143362</v>
      </c>
      <c r="CS39" s="699"/>
      <c r="CT39" s="699"/>
      <c r="CU39" s="699"/>
      <c r="CV39" s="699"/>
      <c r="CW39" s="699"/>
      <c r="CX39" s="699"/>
      <c r="CY39" s="700"/>
      <c r="CZ39" s="683">
        <v>3.8</v>
      </c>
      <c r="DA39" s="701"/>
      <c r="DB39" s="701"/>
      <c r="DC39" s="702"/>
      <c r="DD39" s="686">
        <v>1082964</v>
      </c>
      <c r="DE39" s="699"/>
      <c r="DF39" s="699"/>
      <c r="DG39" s="699"/>
      <c r="DH39" s="699"/>
      <c r="DI39" s="699"/>
      <c r="DJ39" s="699"/>
      <c r="DK39" s="700"/>
      <c r="DL39" s="686" t="s">
        <v>226</v>
      </c>
      <c r="DM39" s="699"/>
      <c r="DN39" s="699"/>
      <c r="DO39" s="699"/>
      <c r="DP39" s="699"/>
      <c r="DQ39" s="699"/>
      <c r="DR39" s="699"/>
      <c r="DS39" s="699"/>
      <c r="DT39" s="699"/>
      <c r="DU39" s="699"/>
      <c r="DV39" s="700"/>
      <c r="DW39" s="683" t="s">
        <v>138</v>
      </c>
      <c r="DX39" s="701"/>
      <c r="DY39" s="701"/>
      <c r="DZ39" s="701"/>
      <c r="EA39" s="701"/>
      <c r="EB39" s="701"/>
      <c r="EC39" s="722"/>
    </row>
    <row r="40" spans="2:133" ht="11.25" customHeight="1">
      <c r="B40" s="677" t="s">
        <v>343</v>
      </c>
      <c r="C40" s="678"/>
      <c r="D40" s="678"/>
      <c r="E40" s="678"/>
      <c r="F40" s="678"/>
      <c r="G40" s="678"/>
      <c r="H40" s="678"/>
      <c r="I40" s="678"/>
      <c r="J40" s="678"/>
      <c r="K40" s="678"/>
      <c r="L40" s="678"/>
      <c r="M40" s="678"/>
      <c r="N40" s="678"/>
      <c r="O40" s="678"/>
      <c r="P40" s="678"/>
      <c r="Q40" s="679"/>
      <c r="R40" s="680" t="s">
        <v>226</v>
      </c>
      <c r="S40" s="681"/>
      <c r="T40" s="681"/>
      <c r="U40" s="681"/>
      <c r="V40" s="681"/>
      <c r="W40" s="681"/>
      <c r="X40" s="681"/>
      <c r="Y40" s="682"/>
      <c r="Z40" s="713" t="s">
        <v>226</v>
      </c>
      <c r="AA40" s="713"/>
      <c r="AB40" s="713"/>
      <c r="AC40" s="713"/>
      <c r="AD40" s="714" t="s">
        <v>255</v>
      </c>
      <c r="AE40" s="714"/>
      <c r="AF40" s="714"/>
      <c r="AG40" s="714"/>
      <c r="AH40" s="714"/>
      <c r="AI40" s="714"/>
      <c r="AJ40" s="714"/>
      <c r="AK40" s="714"/>
      <c r="AL40" s="683" t="s">
        <v>138</v>
      </c>
      <c r="AM40" s="684"/>
      <c r="AN40" s="684"/>
      <c r="AO40" s="715"/>
      <c r="AQ40" s="723" t="s">
        <v>344</v>
      </c>
      <c r="AR40" s="724"/>
      <c r="AS40" s="724"/>
      <c r="AT40" s="724"/>
      <c r="AU40" s="724"/>
      <c r="AV40" s="724"/>
      <c r="AW40" s="724"/>
      <c r="AX40" s="724"/>
      <c r="AY40" s="725"/>
      <c r="AZ40" s="680" t="s">
        <v>226</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76</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v>15700</v>
      </c>
      <c r="CS40" s="681"/>
      <c r="CT40" s="681"/>
      <c r="CU40" s="681"/>
      <c r="CV40" s="681"/>
      <c r="CW40" s="681"/>
      <c r="CX40" s="681"/>
      <c r="CY40" s="682"/>
      <c r="CZ40" s="683">
        <v>0.1</v>
      </c>
      <c r="DA40" s="701"/>
      <c r="DB40" s="701"/>
      <c r="DC40" s="702"/>
      <c r="DD40" s="686">
        <v>100</v>
      </c>
      <c r="DE40" s="681"/>
      <c r="DF40" s="681"/>
      <c r="DG40" s="681"/>
      <c r="DH40" s="681"/>
      <c r="DI40" s="681"/>
      <c r="DJ40" s="681"/>
      <c r="DK40" s="682"/>
      <c r="DL40" s="686" t="s">
        <v>138</v>
      </c>
      <c r="DM40" s="681"/>
      <c r="DN40" s="681"/>
      <c r="DO40" s="681"/>
      <c r="DP40" s="681"/>
      <c r="DQ40" s="681"/>
      <c r="DR40" s="681"/>
      <c r="DS40" s="681"/>
      <c r="DT40" s="681"/>
      <c r="DU40" s="681"/>
      <c r="DV40" s="682"/>
      <c r="DW40" s="683" t="s">
        <v>256</v>
      </c>
      <c r="DX40" s="701"/>
      <c r="DY40" s="701"/>
      <c r="DZ40" s="701"/>
      <c r="EA40" s="701"/>
      <c r="EB40" s="701"/>
      <c r="EC40" s="722"/>
    </row>
    <row r="41" spans="2:133" ht="11.25" customHeight="1">
      <c r="B41" s="677" t="s">
        <v>348</v>
      </c>
      <c r="C41" s="678"/>
      <c r="D41" s="678"/>
      <c r="E41" s="678"/>
      <c r="F41" s="678"/>
      <c r="G41" s="678"/>
      <c r="H41" s="678"/>
      <c r="I41" s="678"/>
      <c r="J41" s="678"/>
      <c r="K41" s="678"/>
      <c r="L41" s="678"/>
      <c r="M41" s="678"/>
      <c r="N41" s="678"/>
      <c r="O41" s="678"/>
      <c r="P41" s="678"/>
      <c r="Q41" s="679"/>
      <c r="R41" s="680" t="s">
        <v>226</v>
      </c>
      <c r="S41" s="681"/>
      <c r="T41" s="681"/>
      <c r="U41" s="681"/>
      <c r="V41" s="681"/>
      <c r="W41" s="681"/>
      <c r="X41" s="681"/>
      <c r="Y41" s="682"/>
      <c r="Z41" s="713" t="s">
        <v>226</v>
      </c>
      <c r="AA41" s="713"/>
      <c r="AB41" s="713"/>
      <c r="AC41" s="713"/>
      <c r="AD41" s="714" t="s">
        <v>226</v>
      </c>
      <c r="AE41" s="714"/>
      <c r="AF41" s="714"/>
      <c r="AG41" s="714"/>
      <c r="AH41" s="714"/>
      <c r="AI41" s="714"/>
      <c r="AJ41" s="714"/>
      <c r="AK41" s="714"/>
      <c r="AL41" s="683" t="s">
        <v>226</v>
      </c>
      <c r="AM41" s="684"/>
      <c r="AN41" s="684"/>
      <c r="AO41" s="715"/>
      <c r="AQ41" s="723" t="s">
        <v>349</v>
      </c>
      <c r="AR41" s="724"/>
      <c r="AS41" s="724"/>
      <c r="AT41" s="724"/>
      <c r="AU41" s="724"/>
      <c r="AV41" s="724"/>
      <c r="AW41" s="724"/>
      <c r="AX41" s="724"/>
      <c r="AY41" s="725"/>
      <c r="AZ41" s="680">
        <v>438252</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t="s">
        <v>226</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226</v>
      </c>
      <c r="CS41" s="699"/>
      <c r="CT41" s="699"/>
      <c r="CU41" s="699"/>
      <c r="CV41" s="699"/>
      <c r="CW41" s="699"/>
      <c r="CX41" s="699"/>
      <c r="CY41" s="700"/>
      <c r="CZ41" s="683" t="s">
        <v>226</v>
      </c>
      <c r="DA41" s="701"/>
      <c r="DB41" s="701"/>
      <c r="DC41" s="702"/>
      <c r="DD41" s="686" t="s">
        <v>138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352</v>
      </c>
      <c r="C42" s="678"/>
      <c r="D42" s="678"/>
      <c r="E42" s="678"/>
      <c r="F42" s="678"/>
      <c r="G42" s="678"/>
      <c r="H42" s="678"/>
      <c r="I42" s="678"/>
      <c r="J42" s="678"/>
      <c r="K42" s="678"/>
      <c r="L42" s="678"/>
      <c r="M42" s="678"/>
      <c r="N42" s="678"/>
      <c r="O42" s="678"/>
      <c r="P42" s="678"/>
      <c r="Q42" s="679"/>
      <c r="R42" s="680">
        <v>542984</v>
      </c>
      <c r="S42" s="681"/>
      <c r="T42" s="681"/>
      <c r="U42" s="681"/>
      <c r="V42" s="681"/>
      <c r="W42" s="681"/>
      <c r="X42" s="681"/>
      <c r="Y42" s="682"/>
      <c r="Z42" s="713">
        <v>1.7</v>
      </c>
      <c r="AA42" s="713"/>
      <c r="AB42" s="713"/>
      <c r="AC42" s="713"/>
      <c r="AD42" s="714" t="s">
        <v>138</v>
      </c>
      <c r="AE42" s="714"/>
      <c r="AF42" s="714"/>
      <c r="AG42" s="714"/>
      <c r="AH42" s="714"/>
      <c r="AI42" s="714"/>
      <c r="AJ42" s="714"/>
      <c r="AK42" s="714"/>
      <c r="AL42" s="683" t="s">
        <v>138</v>
      </c>
      <c r="AM42" s="684"/>
      <c r="AN42" s="684"/>
      <c r="AO42" s="715"/>
      <c r="AQ42" s="716" t="s">
        <v>353</v>
      </c>
      <c r="AR42" s="717"/>
      <c r="AS42" s="717"/>
      <c r="AT42" s="717"/>
      <c r="AU42" s="717"/>
      <c r="AV42" s="717"/>
      <c r="AW42" s="717"/>
      <c r="AX42" s="717"/>
      <c r="AY42" s="718"/>
      <c r="AZ42" s="664">
        <v>1511767</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297</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3905722</v>
      </c>
      <c r="CS42" s="681"/>
      <c r="CT42" s="681"/>
      <c r="CU42" s="681"/>
      <c r="CV42" s="681"/>
      <c r="CW42" s="681"/>
      <c r="CX42" s="681"/>
      <c r="CY42" s="682"/>
      <c r="CZ42" s="683">
        <v>12.9</v>
      </c>
      <c r="DA42" s="684"/>
      <c r="DB42" s="684"/>
      <c r="DC42" s="685"/>
      <c r="DD42" s="686">
        <v>686515</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356</v>
      </c>
      <c r="C43" s="662"/>
      <c r="D43" s="662"/>
      <c r="E43" s="662"/>
      <c r="F43" s="662"/>
      <c r="G43" s="662"/>
      <c r="H43" s="662"/>
      <c r="I43" s="662"/>
      <c r="J43" s="662"/>
      <c r="K43" s="662"/>
      <c r="L43" s="662"/>
      <c r="M43" s="662"/>
      <c r="N43" s="662"/>
      <c r="O43" s="662"/>
      <c r="P43" s="662"/>
      <c r="Q43" s="663"/>
      <c r="R43" s="664">
        <v>31500561</v>
      </c>
      <c r="S43" s="703"/>
      <c r="T43" s="703"/>
      <c r="U43" s="703"/>
      <c r="V43" s="703"/>
      <c r="W43" s="703"/>
      <c r="X43" s="703"/>
      <c r="Y43" s="704"/>
      <c r="Z43" s="705">
        <v>100</v>
      </c>
      <c r="AA43" s="705"/>
      <c r="AB43" s="705"/>
      <c r="AC43" s="705"/>
      <c r="AD43" s="706">
        <v>13064470</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v>140130</v>
      </c>
      <c r="CS43" s="699"/>
      <c r="CT43" s="699"/>
      <c r="CU43" s="699"/>
      <c r="CV43" s="699"/>
      <c r="CW43" s="699"/>
      <c r="CX43" s="699"/>
      <c r="CY43" s="700"/>
      <c r="CZ43" s="683">
        <v>0.5</v>
      </c>
      <c r="DA43" s="701"/>
      <c r="DB43" s="701"/>
      <c r="DC43" s="702"/>
      <c r="DD43" s="686">
        <v>140130</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304</v>
      </c>
      <c r="CE44" s="694"/>
      <c r="CF44" s="677" t="s">
        <v>358</v>
      </c>
      <c r="CG44" s="678"/>
      <c r="CH44" s="678"/>
      <c r="CI44" s="678"/>
      <c r="CJ44" s="678"/>
      <c r="CK44" s="678"/>
      <c r="CL44" s="678"/>
      <c r="CM44" s="678"/>
      <c r="CN44" s="678"/>
      <c r="CO44" s="678"/>
      <c r="CP44" s="678"/>
      <c r="CQ44" s="679"/>
      <c r="CR44" s="680">
        <v>3290351</v>
      </c>
      <c r="CS44" s="681"/>
      <c r="CT44" s="681"/>
      <c r="CU44" s="681"/>
      <c r="CV44" s="681"/>
      <c r="CW44" s="681"/>
      <c r="CX44" s="681"/>
      <c r="CY44" s="682"/>
      <c r="CZ44" s="683">
        <v>10.9</v>
      </c>
      <c r="DA44" s="684"/>
      <c r="DB44" s="684"/>
      <c r="DC44" s="685"/>
      <c r="DD44" s="686">
        <v>665355</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1015495</v>
      </c>
      <c r="CS45" s="699"/>
      <c r="CT45" s="699"/>
      <c r="CU45" s="699"/>
      <c r="CV45" s="699"/>
      <c r="CW45" s="699"/>
      <c r="CX45" s="699"/>
      <c r="CY45" s="700"/>
      <c r="CZ45" s="683">
        <v>3.4</v>
      </c>
      <c r="DA45" s="701"/>
      <c r="DB45" s="701"/>
      <c r="DC45" s="702"/>
      <c r="DD45" s="686">
        <v>24531</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2261867</v>
      </c>
      <c r="CS46" s="681"/>
      <c r="CT46" s="681"/>
      <c r="CU46" s="681"/>
      <c r="CV46" s="681"/>
      <c r="CW46" s="681"/>
      <c r="CX46" s="681"/>
      <c r="CY46" s="682"/>
      <c r="CZ46" s="683">
        <v>7.5</v>
      </c>
      <c r="DA46" s="684"/>
      <c r="DB46" s="684"/>
      <c r="DC46" s="685"/>
      <c r="DD46" s="686">
        <v>630735</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v>615371</v>
      </c>
      <c r="CS47" s="699"/>
      <c r="CT47" s="699"/>
      <c r="CU47" s="699"/>
      <c r="CV47" s="699"/>
      <c r="CW47" s="699"/>
      <c r="CX47" s="699"/>
      <c r="CY47" s="700"/>
      <c r="CZ47" s="683">
        <v>2</v>
      </c>
      <c r="DA47" s="701"/>
      <c r="DB47" s="701"/>
      <c r="DC47" s="702"/>
      <c r="DD47" s="686">
        <v>21160</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0.8">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138</v>
      </c>
      <c r="CS48" s="681"/>
      <c r="CT48" s="681"/>
      <c r="CU48" s="681"/>
      <c r="CV48" s="681"/>
      <c r="CW48" s="681"/>
      <c r="CX48" s="681"/>
      <c r="CY48" s="682"/>
      <c r="CZ48" s="683" t="s">
        <v>255</v>
      </c>
      <c r="DA48" s="684"/>
      <c r="DB48" s="684"/>
      <c r="DC48" s="685"/>
      <c r="DD48" s="686" t="s">
        <v>226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366</v>
      </c>
      <c r="CE49" s="662"/>
      <c r="CF49" s="662"/>
      <c r="CG49" s="662"/>
      <c r="CH49" s="662"/>
      <c r="CI49" s="662"/>
      <c r="CJ49" s="662"/>
      <c r="CK49" s="662"/>
      <c r="CL49" s="662"/>
      <c r="CM49" s="662"/>
      <c r="CN49" s="662"/>
      <c r="CO49" s="662"/>
      <c r="CP49" s="662"/>
      <c r="CQ49" s="663"/>
      <c r="CR49" s="664">
        <v>30194890</v>
      </c>
      <c r="CS49" s="665"/>
      <c r="CT49" s="665"/>
      <c r="CU49" s="665"/>
      <c r="CV49" s="665"/>
      <c r="CW49" s="665"/>
      <c r="CX49" s="665"/>
      <c r="CY49" s="666"/>
      <c r="CZ49" s="667">
        <v>100</v>
      </c>
      <c r="DA49" s="668"/>
      <c r="DB49" s="668"/>
      <c r="DC49" s="669"/>
      <c r="DD49" s="670">
        <v>17182244</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KsM+NMm5am4hDOvnAhfGXdUkA9xTClESQiSNJWIHHd0G2pYYHYk3BSeoro/aFBHay0IaRkmVSMM+KUQzhRl2Kg==" saltValue="WCOxH4h49blbLi3bLOCvw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3.2" zeroHeight="1"/>
  <cols>
    <col min="1" max="130" width="2.77734375" style="291" customWidth="1"/>
    <col min="131" max="131" width="1.6640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368</v>
      </c>
      <c r="DK2" s="1206"/>
      <c r="DL2" s="1206"/>
      <c r="DM2" s="1206"/>
      <c r="DN2" s="1206"/>
      <c r="DO2" s="1207"/>
      <c r="DP2" s="251"/>
      <c r="DQ2" s="1205" t="s">
        <v>369</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370</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372</v>
      </c>
      <c r="B5" s="1091"/>
      <c r="C5" s="1091"/>
      <c r="D5" s="1091"/>
      <c r="E5" s="1091"/>
      <c r="F5" s="1091"/>
      <c r="G5" s="1091"/>
      <c r="H5" s="1091"/>
      <c r="I5" s="1091"/>
      <c r="J5" s="1091"/>
      <c r="K5" s="1091"/>
      <c r="L5" s="1091"/>
      <c r="M5" s="1091"/>
      <c r="N5" s="1091"/>
      <c r="O5" s="1091"/>
      <c r="P5" s="1092"/>
      <c r="Q5" s="1096" t="s">
        <v>373</v>
      </c>
      <c r="R5" s="1097"/>
      <c r="S5" s="1097"/>
      <c r="T5" s="1097"/>
      <c r="U5" s="1098"/>
      <c r="V5" s="1096" t="s">
        <v>374</v>
      </c>
      <c r="W5" s="1097"/>
      <c r="X5" s="1097"/>
      <c r="Y5" s="1097"/>
      <c r="Z5" s="1098"/>
      <c r="AA5" s="1096" t="s">
        <v>375</v>
      </c>
      <c r="AB5" s="1097"/>
      <c r="AC5" s="1097"/>
      <c r="AD5" s="1097"/>
      <c r="AE5" s="1097"/>
      <c r="AF5" s="1208" t="s">
        <v>376</v>
      </c>
      <c r="AG5" s="1097"/>
      <c r="AH5" s="1097"/>
      <c r="AI5" s="1097"/>
      <c r="AJ5" s="1112"/>
      <c r="AK5" s="1097" t="s">
        <v>377</v>
      </c>
      <c r="AL5" s="1097"/>
      <c r="AM5" s="1097"/>
      <c r="AN5" s="1097"/>
      <c r="AO5" s="1098"/>
      <c r="AP5" s="1096" t="s">
        <v>378</v>
      </c>
      <c r="AQ5" s="1097"/>
      <c r="AR5" s="1097"/>
      <c r="AS5" s="1097"/>
      <c r="AT5" s="1098"/>
      <c r="AU5" s="1096" t="s">
        <v>379</v>
      </c>
      <c r="AV5" s="1097"/>
      <c r="AW5" s="1097"/>
      <c r="AX5" s="1097"/>
      <c r="AY5" s="1112"/>
      <c r="AZ5" s="258"/>
      <c r="BA5" s="258"/>
      <c r="BB5" s="258"/>
      <c r="BC5" s="258"/>
      <c r="BD5" s="258"/>
      <c r="BE5" s="259"/>
      <c r="BF5" s="259"/>
      <c r="BG5" s="259"/>
      <c r="BH5" s="259"/>
      <c r="BI5" s="259"/>
      <c r="BJ5" s="259"/>
      <c r="BK5" s="259"/>
      <c r="BL5" s="259"/>
      <c r="BM5" s="259"/>
      <c r="BN5" s="259"/>
      <c r="BO5" s="259"/>
      <c r="BP5" s="259"/>
      <c r="BQ5" s="1090" t="s">
        <v>380</v>
      </c>
      <c r="BR5" s="1091"/>
      <c r="BS5" s="1091"/>
      <c r="BT5" s="1091"/>
      <c r="BU5" s="1091"/>
      <c r="BV5" s="1091"/>
      <c r="BW5" s="1091"/>
      <c r="BX5" s="1091"/>
      <c r="BY5" s="1091"/>
      <c r="BZ5" s="1091"/>
      <c r="CA5" s="1091"/>
      <c r="CB5" s="1091"/>
      <c r="CC5" s="1091"/>
      <c r="CD5" s="1091"/>
      <c r="CE5" s="1091"/>
      <c r="CF5" s="1091"/>
      <c r="CG5" s="1092"/>
      <c r="CH5" s="1096" t="s">
        <v>381</v>
      </c>
      <c r="CI5" s="1097"/>
      <c r="CJ5" s="1097"/>
      <c r="CK5" s="1097"/>
      <c r="CL5" s="1098"/>
      <c r="CM5" s="1096" t="s">
        <v>382</v>
      </c>
      <c r="CN5" s="1097"/>
      <c r="CO5" s="1097"/>
      <c r="CP5" s="1097"/>
      <c r="CQ5" s="1098"/>
      <c r="CR5" s="1096" t="s">
        <v>383</v>
      </c>
      <c r="CS5" s="1097"/>
      <c r="CT5" s="1097"/>
      <c r="CU5" s="1097"/>
      <c r="CV5" s="1098"/>
      <c r="CW5" s="1096" t="s">
        <v>384</v>
      </c>
      <c r="CX5" s="1097"/>
      <c r="CY5" s="1097"/>
      <c r="CZ5" s="1097"/>
      <c r="DA5" s="1098"/>
      <c r="DB5" s="1096" t="s">
        <v>385</v>
      </c>
      <c r="DC5" s="1097"/>
      <c r="DD5" s="1097"/>
      <c r="DE5" s="1097"/>
      <c r="DF5" s="1098"/>
      <c r="DG5" s="1193" t="s">
        <v>386</v>
      </c>
      <c r="DH5" s="1194"/>
      <c r="DI5" s="1194"/>
      <c r="DJ5" s="1194"/>
      <c r="DK5" s="1195"/>
      <c r="DL5" s="1193" t="s">
        <v>387</v>
      </c>
      <c r="DM5" s="1194"/>
      <c r="DN5" s="1194"/>
      <c r="DO5" s="1194"/>
      <c r="DP5" s="1195"/>
      <c r="DQ5" s="1096" t="s">
        <v>388</v>
      </c>
      <c r="DR5" s="1097"/>
      <c r="DS5" s="1097"/>
      <c r="DT5" s="1097"/>
      <c r="DU5" s="1098"/>
      <c r="DV5" s="1096" t="s">
        <v>379</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389</v>
      </c>
      <c r="C7" s="1146"/>
      <c r="D7" s="1146"/>
      <c r="E7" s="1146"/>
      <c r="F7" s="1146"/>
      <c r="G7" s="1146"/>
      <c r="H7" s="1146"/>
      <c r="I7" s="1146"/>
      <c r="J7" s="1146"/>
      <c r="K7" s="1146"/>
      <c r="L7" s="1146"/>
      <c r="M7" s="1146"/>
      <c r="N7" s="1146"/>
      <c r="O7" s="1146"/>
      <c r="P7" s="1147"/>
      <c r="Q7" s="1199">
        <v>31427</v>
      </c>
      <c r="R7" s="1200"/>
      <c r="S7" s="1200"/>
      <c r="T7" s="1200"/>
      <c r="U7" s="1200"/>
      <c r="V7" s="1200">
        <v>30161</v>
      </c>
      <c r="W7" s="1200"/>
      <c r="X7" s="1200"/>
      <c r="Y7" s="1200"/>
      <c r="Z7" s="1200"/>
      <c r="AA7" s="1200">
        <f>Q7-V7</f>
        <v>1266</v>
      </c>
      <c r="AB7" s="1200"/>
      <c r="AC7" s="1200"/>
      <c r="AD7" s="1200"/>
      <c r="AE7" s="1201"/>
      <c r="AF7" s="1202">
        <v>1058</v>
      </c>
      <c r="AG7" s="1203"/>
      <c r="AH7" s="1203"/>
      <c r="AI7" s="1203"/>
      <c r="AJ7" s="1204"/>
      <c r="AK7" s="1186">
        <v>1267</v>
      </c>
      <c r="AL7" s="1187"/>
      <c r="AM7" s="1187"/>
      <c r="AN7" s="1187"/>
      <c r="AO7" s="1187"/>
      <c r="AP7" s="1187">
        <v>24432</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601</v>
      </c>
      <c r="BT7" s="1191"/>
      <c r="BU7" s="1191"/>
      <c r="BV7" s="1191"/>
      <c r="BW7" s="1191"/>
      <c r="BX7" s="1191"/>
      <c r="BY7" s="1191"/>
      <c r="BZ7" s="1191"/>
      <c r="CA7" s="1191"/>
      <c r="CB7" s="1191"/>
      <c r="CC7" s="1191"/>
      <c r="CD7" s="1191"/>
      <c r="CE7" s="1191"/>
      <c r="CF7" s="1191"/>
      <c r="CG7" s="1192"/>
      <c r="CH7" s="1183">
        <v>0</v>
      </c>
      <c r="CI7" s="1184"/>
      <c r="CJ7" s="1184"/>
      <c r="CK7" s="1184"/>
      <c r="CL7" s="1185"/>
      <c r="CM7" s="1183">
        <v>120</v>
      </c>
      <c r="CN7" s="1184"/>
      <c r="CO7" s="1184"/>
      <c r="CP7" s="1184"/>
      <c r="CQ7" s="1185"/>
      <c r="CR7" s="1183">
        <v>50</v>
      </c>
      <c r="CS7" s="1184"/>
      <c r="CT7" s="1184"/>
      <c r="CU7" s="1184"/>
      <c r="CV7" s="1185"/>
      <c r="CW7" s="1183">
        <v>7</v>
      </c>
      <c r="CX7" s="1184"/>
      <c r="CY7" s="1184"/>
      <c r="CZ7" s="1184"/>
      <c r="DA7" s="1185"/>
      <c r="DB7" s="1183" t="s">
        <v>528</v>
      </c>
      <c r="DC7" s="1184"/>
      <c r="DD7" s="1184"/>
      <c r="DE7" s="1184"/>
      <c r="DF7" s="1185"/>
      <c r="DG7" s="1183" t="s">
        <v>528</v>
      </c>
      <c r="DH7" s="1184"/>
      <c r="DI7" s="1184"/>
      <c r="DJ7" s="1184"/>
      <c r="DK7" s="1185"/>
      <c r="DL7" s="1183" t="s">
        <v>528</v>
      </c>
      <c r="DM7" s="1184"/>
      <c r="DN7" s="1184"/>
      <c r="DO7" s="1184"/>
      <c r="DP7" s="1185"/>
      <c r="DQ7" s="1183" t="s">
        <v>528</v>
      </c>
      <c r="DR7" s="1184"/>
      <c r="DS7" s="1184"/>
      <c r="DT7" s="1184"/>
      <c r="DU7" s="1185"/>
      <c r="DV7" s="1210"/>
      <c r="DW7" s="1211"/>
      <c r="DX7" s="1211"/>
      <c r="DY7" s="1211"/>
      <c r="DZ7" s="1212"/>
      <c r="EA7" s="256"/>
    </row>
    <row r="8" spans="1:131" s="257" customFormat="1" ht="26.25" customHeight="1">
      <c r="A8" s="263">
        <v>2</v>
      </c>
      <c r="B8" s="1132" t="s">
        <v>390</v>
      </c>
      <c r="C8" s="1133"/>
      <c r="D8" s="1133"/>
      <c r="E8" s="1133"/>
      <c r="F8" s="1133"/>
      <c r="G8" s="1133"/>
      <c r="H8" s="1133"/>
      <c r="I8" s="1133"/>
      <c r="J8" s="1133"/>
      <c r="K8" s="1133"/>
      <c r="L8" s="1133"/>
      <c r="M8" s="1133"/>
      <c r="N8" s="1133"/>
      <c r="O8" s="1133"/>
      <c r="P8" s="1134"/>
      <c r="Q8" s="1138">
        <v>63</v>
      </c>
      <c r="R8" s="1139"/>
      <c r="S8" s="1139"/>
      <c r="T8" s="1139"/>
      <c r="U8" s="1139"/>
      <c r="V8" s="1139">
        <v>24</v>
      </c>
      <c r="W8" s="1139"/>
      <c r="X8" s="1139"/>
      <c r="Y8" s="1139"/>
      <c r="Z8" s="1139"/>
      <c r="AA8" s="1139">
        <v>38</v>
      </c>
      <c r="AB8" s="1139"/>
      <c r="AC8" s="1139"/>
      <c r="AD8" s="1139"/>
      <c r="AE8" s="1140"/>
      <c r="AF8" s="1114">
        <v>38</v>
      </c>
      <c r="AG8" s="1115"/>
      <c r="AH8" s="1115"/>
      <c r="AI8" s="1115"/>
      <c r="AJ8" s="1116"/>
      <c r="AK8" s="1181"/>
      <c r="AL8" s="1182"/>
      <c r="AM8" s="1182"/>
      <c r="AN8" s="1182"/>
      <c r="AO8" s="1182"/>
      <c r="AP8" s="1182">
        <v>169</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602</v>
      </c>
      <c r="BT8" s="1110"/>
      <c r="BU8" s="1110"/>
      <c r="BV8" s="1110"/>
      <c r="BW8" s="1110"/>
      <c r="BX8" s="1110"/>
      <c r="BY8" s="1110"/>
      <c r="BZ8" s="1110"/>
      <c r="CA8" s="1110"/>
      <c r="CB8" s="1110"/>
      <c r="CC8" s="1110"/>
      <c r="CD8" s="1110"/>
      <c r="CE8" s="1110"/>
      <c r="CF8" s="1110"/>
      <c r="CG8" s="1111"/>
      <c r="CH8" s="1084">
        <v>-7</v>
      </c>
      <c r="CI8" s="1085"/>
      <c r="CJ8" s="1085"/>
      <c r="CK8" s="1085"/>
      <c r="CL8" s="1086"/>
      <c r="CM8" s="1084">
        <v>165</v>
      </c>
      <c r="CN8" s="1085"/>
      <c r="CO8" s="1085"/>
      <c r="CP8" s="1085"/>
      <c r="CQ8" s="1086"/>
      <c r="CR8" s="1084">
        <v>300</v>
      </c>
      <c r="CS8" s="1085"/>
      <c r="CT8" s="1085"/>
      <c r="CU8" s="1085"/>
      <c r="CV8" s="1086"/>
      <c r="CW8" s="1139" t="s">
        <v>609</v>
      </c>
      <c r="CX8" s="1139"/>
      <c r="CY8" s="1139"/>
      <c r="CZ8" s="1139"/>
      <c r="DA8" s="1139"/>
      <c r="DB8" s="1084" t="s">
        <v>528</v>
      </c>
      <c r="DC8" s="1085"/>
      <c r="DD8" s="1085"/>
      <c r="DE8" s="1085"/>
      <c r="DF8" s="1086"/>
      <c r="DG8" s="1084" t="s">
        <v>528</v>
      </c>
      <c r="DH8" s="1085"/>
      <c r="DI8" s="1085"/>
      <c r="DJ8" s="1085"/>
      <c r="DK8" s="1086"/>
      <c r="DL8" s="1084" t="s">
        <v>528</v>
      </c>
      <c r="DM8" s="1085"/>
      <c r="DN8" s="1085"/>
      <c r="DO8" s="1085"/>
      <c r="DP8" s="1086"/>
      <c r="DQ8" s="1084" t="s">
        <v>528</v>
      </c>
      <c r="DR8" s="1085"/>
      <c r="DS8" s="1085"/>
      <c r="DT8" s="1085"/>
      <c r="DU8" s="1086"/>
      <c r="DV8" s="1087"/>
      <c r="DW8" s="1088"/>
      <c r="DX8" s="1088"/>
      <c r="DY8" s="1088"/>
      <c r="DZ8" s="1089"/>
      <c r="EA8" s="256"/>
    </row>
    <row r="9" spans="1:131" s="257" customFormat="1" ht="26.25" customHeight="1">
      <c r="A9" s="263">
        <v>3</v>
      </c>
      <c r="B9" s="1132" t="s">
        <v>391</v>
      </c>
      <c r="C9" s="1133"/>
      <c r="D9" s="1133"/>
      <c r="E9" s="1133"/>
      <c r="F9" s="1133"/>
      <c r="G9" s="1133"/>
      <c r="H9" s="1133"/>
      <c r="I9" s="1133"/>
      <c r="J9" s="1133"/>
      <c r="K9" s="1133"/>
      <c r="L9" s="1133"/>
      <c r="M9" s="1133"/>
      <c r="N9" s="1133"/>
      <c r="O9" s="1133"/>
      <c r="P9" s="1134"/>
      <c r="Q9" s="1138">
        <v>1</v>
      </c>
      <c r="R9" s="1139"/>
      <c r="S9" s="1139"/>
      <c r="T9" s="1139"/>
      <c r="U9" s="1139"/>
      <c r="V9" s="1139">
        <v>1</v>
      </c>
      <c r="W9" s="1139"/>
      <c r="X9" s="1139"/>
      <c r="Y9" s="1139"/>
      <c r="Z9" s="1139"/>
      <c r="AA9" s="1139">
        <f t="shared" ref="AA9:AA10" si="0">Q9-V9</f>
        <v>0</v>
      </c>
      <c r="AB9" s="1139"/>
      <c r="AC9" s="1139"/>
      <c r="AD9" s="1139"/>
      <c r="AE9" s="1140"/>
      <c r="AF9" s="1114" t="s">
        <v>138</v>
      </c>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603</v>
      </c>
      <c r="BT9" s="1110"/>
      <c r="BU9" s="1110"/>
      <c r="BV9" s="1110"/>
      <c r="BW9" s="1110"/>
      <c r="BX9" s="1110"/>
      <c r="BY9" s="1110"/>
      <c r="BZ9" s="1110"/>
      <c r="CA9" s="1110"/>
      <c r="CB9" s="1110"/>
      <c r="CC9" s="1110"/>
      <c r="CD9" s="1110"/>
      <c r="CE9" s="1110"/>
      <c r="CF9" s="1110"/>
      <c r="CG9" s="1111"/>
      <c r="CH9" s="1084">
        <v>3</v>
      </c>
      <c r="CI9" s="1085"/>
      <c r="CJ9" s="1085"/>
      <c r="CK9" s="1085"/>
      <c r="CL9" s="1086"/>
      <c r="CM9" s="1084">
        <v>120</v>
      </c>
      <c r="CN9" s="1085"/>
      <c r="CO9" s="1085"/>
      <c r="CP9" s="1085"/>
      <c r="CQ9" s="1086"/>
      <c r="CR9" s="1084">
        <v>100</v>
      </c>
      <c r="CS9" s="1085"/>
      <c r="CT9" s="1085"/>
      <c r="CU9" s="1085"/>
      <c r="CV9" s="1086"/>
      <c r="CW9" s="1139" t="s">
        <v>609</v>
      </c>
      <c r="CX9" s="1139"/>
      <c r="CY9" s="1139"/>
      <c r="CZ9" s="1139"/>
      <c r="DA9" s="1139"/>
      <c r="DB9" s="1084" t="s">
        <v>528</v>
      </c>
      <c r="DC9" s="1085"/>
      <c r="DD9" s="1085"/>
      <c r="DE9" s="1085"/>
      <c r="DF9" s="1086"/>
      <c r="DG9" s="1084" t="s">
        <v>528</v>
      </c>
      <c r="DH9" s="1085"/>
      <c r="DI9" s="1085"/>
      <c r="DJ9" s="1085"/>
      <c r="DK9" s="1086"/>
      <c r="DL9" s="1084" t="s">
        <v>528</v>
      </c>
      <c r="DM9" s="1085"/>
      <c r="DN9" s="1085"/>
      <c r="DO9" s="1085"/>
      <c r="DP9" s="1086"/>
      <c r="DQ9" s="1084" t="s">
        <v>528</v>
      </c>
      <c r="DR9" s="1085"/>
      <c r="DS9" s="1085"/>
      <c r="DT9" s="1085"/>
      <c r="DU9" s="1086"/>
      <c r="DV9" s="1087"/>
      <c r="DW9" s="1088"/>
      <c r="DX9" s="1088"/>
      <c r="DY9" s="1088"/>
      <c r="DZ9" s="1089"/>
      <c r="EA9" s="256"/>
    </row>
    <row r="10" spans="1:131" s="257" customFormat="1" ht="26.25" customHeight="1">
      <c r="A10" s="263">
        <v>4</v>
      </c>
      <c r="B10" s="1132" t="s">
        <v>392</v>
      </c>
      <c r="C10" s="1133"/>
      <c r="D10" s="1133"/>
      <c r="E10" s="1133"/>
      <c r="F10" s="1133"/>
      <c r="G10" s="1133"/>
      <c r="H10" s="1133"/>
      <c r="I10" s="1133"/>
      <c r="J10" s="1133"/>
      <c r="K10" s="1133"/>
      <c r="L10" s="1133"/>
      <c r="M10" s="1133"/>
      <c r="N10" s="1133"/>
      <c r="O10" s="1133"/>
      <c r="P10" s="1134"/>
      <c r="Q10" s="1138">
        <v>163</v>
      </c>
      <c r="R10" s="1139"/>
      <c r="S10" s="1139"/>
      <c r="T10" s="1139"/>
      <c r="U10" s="1139"/>
      <c r="V10" s="1139">
        <v>162</v>
      </c>
      <c r="W10" s="1139"/>
      <c r="X10" s="1139"/>
      <c r="Y10" s="1139"/>
      <c r="Z10" s="1139"/>
      <c r="AA10" s="1139">
        <f t="shared" si="0"/>
        <v>1</v>
      </c>
      <c r="AB10" s="1139"/>
      <c r="AC10" s="1139"/>
      <c r="AD10" s="1139"/>
      <c r="AE10" s="1140"/>
      <c r="AF10" s="1114">
        <v>1</v>
      </c>
      <c r="AG10" s="1115"/>
      <c r="AH10" s="1115"/>
      <c r="AI10" s="1115"/>
      <c r="AJ10" s="1116"/>
      <c r="AK10" s="1181">
        <v>139</v>
      </c>
      <c r="AL10" s="1182"/>
      <c r="AM10" s="1182"/>
      <c r="AN10" s="1182"/>
      <c r="AO10" s="1182"/>
      <c r="AP10" s="1182">
        <v>244</v>
      </c>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604</v>
      </c>
      <c r="BT10" s="1110"/>
      <c r="BU10" s="1110"/>
      <c r="BV10" s="1110"/>
      <c r="BW10" s="1110"/>
      <c r="BX10" s="1110"/>
      <c r="BY10" s="1110"/>
      <c r="BZ10" s="1110"/>
      <c r="CA10" s="1110"/>
      <c r="CB10" s="1110"/>
      <c r="CC10" s="1110"/>
      <c r="CD10" s="1110"/>
      <c r="CE10" s="1110"/>
      <c r="CF10" s="1110"/>
      <c r="CG10" s="1111"/>
      <c r="CH10" s="1084">
        <v>8</v>
      </c>
      <c r="CI10" s="1085"/>
      <c r="CJ10" s="1085"/>
      <c r="CK10" s="1085"/>
      <c r="CL10" s="1086"/>
      <c r="CM10" s="1084">
        <v>291</v>
      </c>
      <c r="CN10" s="1085"/>
      <c r="CO10" s="1085"/>
      <c r="CP10" s="1085"/>
      <c r="CQ10" s="1086"/>
      <c r="CR10" s="1084">
        <v>48</v>
      </c>
      <c r="CS10" s="1085"/>
      <c r="CT10" s="1085"/>
      <c r="CU10" s="1085"/>
      <c r="CV10" s="1086"/>
      <c r="CW10" s="1139" t="s">
        <v>609</v>
      </c>
      <c r="CX10" s="1139"/>
      <c r="CY10" s="1139"/>
      <c r="CZ10" s="1139"/>
      <c r="DA10" s="1139"/>
      <c r="DB10" s="1084" t="s">
        <v>528</v>
      </c>
      <c r="DC10" s="1085"/>
      <c r="DD10" s="1085"/>
      <c r="DE10" s="1085"/>
      <c r="DF10" s="1086"/>
      <c r="DG10" s="1084" t="s">
        <v>528</v>
      </c>
      <c r="DH10" s="1085"/>
      <c r="DI10" s="1085"/>
      <c r="DJ10" s="1085"/>
      <c r="DK10" s="1086"/>
      <c r="DL10" s="1084" t="s">
        <v>528</v>
      </c>
      <c r="DM10" s="1085"/>
      <c r="DN10" s="1085"/>
      <c r="DO10" s="1085"/>
      <c r="DP10" s="1086"/>
      <c r="DQ10" s="1084" t="s">
        <v>528</v>
      </c>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t="s">
        <v>605</v>
      </c>
      <c r="BT11" s="1110"/>
      <c r="BU11" s="1110"/>
      <c r="BV11" s="1110"/>
      <c r="BW11" s="1110"/>
      <c r="BX11" s="1110"/>
      <c r="BY11" s="1110"/>
      <c r="BZ11" s="1110"/>
      <c r="CA11" s="1110"/>
      <c r="CB11" s="1110"/>
      <c r="CC11" s="1110"/>
      <c r="CD11" s="1110"/>
      <c r="CE11" s="1110"/>
      <c r="CF11" s="1110"/>
      <c r="CG11" s="1111"/>
      <c r="CH11" s="1084">
        <v>-6</v>
      </c>
      <c r="CI11" s="1085"/>
      <c r="CJ11" s="1085"/>
      <c r="CK11" s="1085"/>
      <c r="CL11" s="1086"/>
      <c r="CM11" s="1084">
        <v>28</v>
      </c>
      <c r="CN11" s="1085"/>
      <c r="CO11" s="1085"/>
      <c r="CP11" s="1085"/>
      <c r="CQ11" s="1086"/>
      <c r="CR11" s="1084">
        <v>57</v>
      </c>
      <c r="CS11" s="1085"/>
      <c r="CT11" s="1085"/>
      <c r="CU11" s="1085"/>
      <c r="CV11" s="1086"/>
      <c r="CW11" s="1139" t="s">
        <v>609</v>
      </c>
      <c r="CX11" s="1139"/>
      <c r="CY11" s="1139"/>
      <c r="CZ11" s="1139"/>
      <c r="DA11" s="1139"/>
      <c r="DB11" s="1084" t="s">
        <v>528</v>
      </c>
      <c r="DC11" s="1085"/>
      <c r="DD11" s="1085"/>
      <c r="DE11" s="1085"/>
      <c r="DF11" s="1086"/>
      <c r="DG11" s="1084" t="s">
        <v>528</v>
      </c>
      <c r="DH11" s="1085"/>
      <c r="DI11" s="1085"/>
      <c r="DJ11" s="1085"/>
      <c r="DK11" s="1086"/>
      <c r="DL11" s="1084" t="s">
        <v>528</v>
      </c>
      <c r="DM11" s="1085"/>
      <c r="DN11" s="1085"/>
      <c r="DO11" s="1085"/>
      <c r="DP11" s="1086"/>
      <c r="DQ11" s="1084" t="s">
        <v>528</v>
      </c>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t="s">
        <v>606</v>
      </c>
      <c r="BT12" s="1110"/>
      <c r="BU12" s="1110"/>
      <c r="BV12" s="1110"/>
      <c r="BW12" s="1110"/>
      <c r="BX12" s="1110"/>
      <c r="BY12" s="1110"/>
      <c r="BZ12" s="1110"/>
      <c r="CA12" s="1110"/>
      <c r="CB12" s="1110"/>
      <c r="CC12" s="1110"/>
      <c r="CD12" s="1110"/>
      <c r="CE12" s="1110"/>
      <c r="CF12" s="1110"/>
      <c r="CG12" s="1111"/>
      <c r="CH12" s="1084">
        <v>-1</v>
      </c>
      <c r="CI12" s="1085"/>
      <c r="CJ12" s="1085"/>
      <c r="CK12" s="1085"/>
      <c r="CL12" s="1086"/>
      <c r="CM12" s="1084">
        <v>61</v>
      </c>
      <c r="CN12" s="1085"/>
      <c r="CO12" s="1085"/>
      <c r="CP12" s="1085"/>
      <c r="CQ12" s="1086"/>
      <c r="CR12" s="1084">
        <v>30</v>
      </c>
      <c r="CS12" s="1085"/>
      <c r="CT12" s="1085"/>
      <c r="CU12" s="1085"/>
      <c r="CV12" s="1086"/>
      <c r="CW12" s="1084">
        <v>6</v>
      </c>
      <c r="CX12" s="1085"/>
      <c r="CY12" s="1085"/>
      <c r="CZ12" s="1085"/>
      <c r="DA12" s="1086"/>
      <c r="DB12" s="1084" t="s">
        <v>528</v>
      </c>
      <c r="DC12" s="1085"/>
      <c r="DD12" s="1085"/>
      <c r="DE12" s="1085"/>
      <c r="DF12" s="1086"/>
      <c r="DG12" s="1084" t="s">
        <v>528</v>
      </c>
      <c r="DH12" s="1085"/>
      <c r="DI12" s="1085"/>
      <c r="DJ12" s="1085"/>
      <c r="DK12" s="1086"/>
      <c r="DL12" s="1084" t="s">
        <v>528</v>
      </c>
      <c r="DM12" s="1085"/>
      <c r="DN12" s="1085"/>
      <c r="DO12" s="1085"/>
      <c r="DP12" s="1086"/>
      <c r="DQ12" s="1084" t="s">
        <v>528</v>
      </c>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t="s">
        <v>607</v>
      </c>
      <c r="BT13" s="1110"/>
      <c r="BU13" s="1110"/>
      <c r="BV13" s="1110"/>
      <c r="BW13" s="1110"/>
      <c r="BX13" s="1110"/>
      <c r="BY13" s="1110"/>
      <c r="BZ13" s="1110"/>
      <c r="CA13" s="1110"/>
      <c r="CB13" s="1110"/>
      <c r="CC13" s="1110"/>
      <c r="CD13" s="1110"/>
      <c r="CE13" s="1110"/>
      <c r="CF13" s="1110"/>
      <c r="CG13" s="1111"/>
      <c r="CH13" s="1084">
        <v>-43</v>
      </c>
      <c r="CI13" s="1085"/>
      <c r="CJ13" s="1085"/>
      <c r="CK13" s="1085"/>
      <c r="CL13" s="1086"/>
      <c r="CM13" s="1084">
        <v>9</v>
      </c>
      <c r="CN13" s="1085"/>
      <c r="CO13" s="1085"/>
      <c r="CP13" s="1085"/>
      <c r="CQ13" s="1086"/>
      <c r="CR13" s="1084">
        <v>50</v>
      </c>
      <c r="CS13" s="1085"/>
      <c r="CT13" s="1085"/>
      <c r="CU13" s="1085"/>
      <c r="CV13" s="1086"/>
      <c r="CW13" s="1084">
        <v>30</v>
      </c>
      <c r="CX13" s="1085"/>
      <c r="CY13" s="1085"/>
      <c r="CZ13" s="1085"/>
      <c r="DA13" s="1086"/>
      <c r="DB13" s="1084" t="s">
        <v>528</v>
      </c>
      <c r="DC13" s="1085"/>
      <c r="DD13" s="1085"/>
      <c r="DE13" s="1085"/>
      <c r="DF13" s="1086"/>
      <c r="DG13" s="1084" t="s">
        <v>528</v>
      </c>
      <c r="DH13" s="1085"/>
      <c r="DI13" s="1085"/>
      <c r="DJ13" s="1085"/>
      <c r="DK13" s="1086"/>
      <c r="DL13" s="1084" t="s">
        <v>528</v>
      </c>
      <c r="DM13" s="1085"/>
      <c r="DN13" s="1085"/>
      <c r="DO13" s="1085"/>
      <c r="DP13" s="1086"/>
      <c r="DQ13" s="1084" t="s">
        <v>528</v>
      </c>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t="s">
        <v>608</v>
      </c>
      <c r="BT14" s="1110"/>
      <c r="BU14" s="1110"/>
      <c r="BV14" s="1110"/>
      <c r="BW14" s="1110"/>
      <c r="BX14" s="1110"/>
      <c r="BY14" s="1110"/>
      <c r="BZ14" s="1110"/>
      <c r="CA14" s="1110"/>
      <c r="CB14" s="1110"/>
      <c r="CC14" s="1110"/>
      <c r="CD14" s="1110"/>
      <c r="CE14" s="1110"/>
      <c r="CF14" s="1110"/>
      <c r="CG14" s="1111"/>
      <c r="CH14" s="1084">
        <v>7</v>
      </c>
      <c r="CI14" s="1085"/>
      <c r="CJ14" s="1085"/>
      <c r="CK14" s="1085"/>
      <c r="CL14" s="1086"/>
      <c r="CM14" s="1084">
        <v>103</v>
      </c>
      <c r="CN14" s="1085"/>
      <c r="CO14" s="1085"/>
      <c r="CP14" s="1085"/>
      <c r="CQ14" s="1086"/>
      <c r="CR14" s="1084">
        <v>70</v>
      </c>
      <c r="CS14" s="1085"/>
      <c r="CT14" s="1085"/>
      <c r="CU14" s="1085"/>
      <c r="CV14" s="1086"/>
      <c r="CW14" s="1139" t="s">
        <v>609</v>
      </c>
      <c r="CX14" s="1139"/>
      <c r="CY14" s="1139"/>
      <c r="CZ14" s="1139"/>
      <c r="DA14" s="1139"/>
      <c r="DB14" s="1084" t="s">
        <v>528</v>
      </c>
      <c r="DC14" s="1085"/>
      <c r="DD14" s="1085"/>
      <c r="DE14" s="1085"/>
      <c r="DF14" s="1086"/>
      <c r="DG14" s="1084" t="s">
        <v>528</v>
      </c>
      <c r="DH14" s="1085"/>
      <c r="DI14" s="1085"/>
      <c r="DJ14" s="1085"/>
      <c r="DK14" s="1086"/>
      <c r="DL14" s="1084" t="s">
        <v>528</v>
      </c>
      <c r="DM14" s="1085"/>
      <c r="DN14" s="1085"/>
      <c r="DO14" s="1085"/>
      <c r="DP14" s="1086"/>
      <c r="DQ14" s="1084" t="s">
        <v>528</v>
      </c>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393</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394</v>
      </c>
      <c r="B23" s="1039" t="s">
        <v>395</v>
      </c>
      <c r="C23" s="1040"/>
      <c r="D23" s="1040"/>
      <c r="E23" s="1040"/>
      <c r="F23" s="1040"/>
      <c r="G23" s="1040"/>
      <c r="H23" s="1040"/>
      <c r="I23" s="1040"/>
      <c r="J23" s="1040"/>
      <c r="K23" s="1040"/>
      <c r="L23" s="1040"/>
      <c r="M23" s="1040"/>
      <c r="N23" s="1040"/>
      <c r="O23" s="1040"/>
      <c r="P23" s="1041"/>
      <c r="Q23" s="1163">
        <v>31513</v>
      </c>
      <c r="R23" s="1164"/>
      <c r="S23" s="1164"/>
      <c r="T23" s="1164"/>
      <c r="U23" s="1164"/>
      <c r="V23" s="1164">
        <v>30208</v>
      </c>
      <c r="W23" s="1164"/>
      <c r="X23" s="1164"/>
      <c r="Y23" s="1164"/>
      <c r="Z23" s="1164"/>
      <c r="AA23" s="1164">
        <v>1306</v>
      </c>
      <c r="AB23" s="1164"/>
      <c r="AC23" s="1164"/>
      <c r="AD23" s="1164"/>
      <c r="AE23" s="1165"/>
      <c r="AF23" s="1166">
        <v>1098</v>
      </c>
      <c r="AG23" s="1164"/>
      <c r="AH23" s="1164"/>
      <c r="AI23" s="1164"/>
      <c r="AJ23" s="1167"/>
      <c r="AK23" s="1168"/>
      <c r="AL23" s="1169"/>
      <c r="AM23" s="1169"/>
      <c r="AN23" s="1169"/>
      <c r="AO23" s="1169"/>
      <c r="AP23" s="1164">
        <f>SUM(AP7:AT10)</f>
        <v>24845</v>
      </c>
      <c r="AQ23" s="1164"/>
      <c r="AR23" s="1164"/>
      <c r="AS23" s="1164"/>
      <c r="AT23" s="1164"/>
      <c r="AU23" s="1170"/>
      <c r="AV23" s="1170"/>
      <c r="AW23" s="1170"/>
      <c r="AX23" s="1170"/>
      <c r="AY23" s="1171"/>
      <c r="AZ23" s="1160" t="s">
        <v>396</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397</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398</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372</v>
      </c>
      <c r="B26" s="1091"/>
      <c r="C26" s="1091"/>
      <c r="D26" s="1091"/>
      <c r="E26" s="1091"/>
      <c r="F26" s="1091"/>
      <c r="G26" s="1091"/>
      <c r="H26" s="1091"/>
      <c r="I26" s="1091"/>
      <c r="J26" s="1091"/>
      <c r="K26" s="1091"/>
      <c r="L26" s="1091"/>
      <c r="M26" s="1091"/>
      <c r="N26" s="1091"/>
      <c r="O26" s="1091"/>
      <c r="P26" s="1092"/>
      <c r="Q26" s="1096" t="s">
        <v>399</v>
      </c>
      <c r="R26" s="1097"/>
      <c r="S26" s="1097"/>
      <c r="T26" s="1097"/>
      <c r="U26" s="1098"/>
      <c r="V26" s="1096" t="s">
        <v>400</v>
      </c>
      <c r="W26" s="1097"/>
      <c r="X26" s="1097"/>
      <c r="Y26" s="1097"/>
      <c r="Z26" s="1098"/>
      <c r="AA26" s="1096" t="s">
        <v>401</v>
      </c>
      <c r="AB26" s="1097"/>
      <c r="AC26" s="1097"/>
      <c r="AD26" s="1097"/>
      <c r="AE26" s="1097"/>
      <c r="AF26" s="1154" t="s">
        <v>402</v>
      </c>
      <c r="AG26" s="1103"/>
      <c r="AH26" s="1103"/>
      <c r="AI26" s="1103"/>
      <c r="AJ26" s="1155"/>
      <c r="AK26" s="1097" t="s">
        <v>403</v>
      </c>
      <c r="AL26" s="1097"/>
      <c r="AM26" s="1097"/>
      <c r="AN26" s="1097"/>
      <c r="AO26" s="1098"/>
      <c r="AP26" s="1096" t="s">
        <v>404</v>
      </c>
      <c r="AQ26" s="1097"/>
      <c r="AR26" s="1097"/>
      <c r="AS26" s="1097"/>
      <c r="AT26" s="1098"/>
      <c r="AU26" s="1096" t="s">
        <v>405</v>
      </c>
      <c r="AV26" s="1097"/>
      <c r="AW26" s="1097"/>
      <c r="AX26" s="1097"/>
      <c r="AY26" s="1098"/>
      <c r="AZ26" s="1096" t="s">
        <v>406</v>
      </c>
      <c r="BA26" s="1097"/>
      <c r="BB26" s="1097"/>
      <c r="BC26" s="1097"/>
      <c r="BD26" s="1098"/>
      <c r="BE26" s="1096" t="s">
        <v>379</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35.4"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407</v>
      </c>
      <c r="C28" s="1146"/>
      <c r="D28" s="1146"/>
      <c r="E28" s="1146"/>
      <c r="F28" s="1146"/>
      <c r="G28" s="1146"/>
      <c r="H28" s="1146"/>
      <c r="I28" s="1146"/>
      <c r="J28" s="1146"/>
      <c r="K28" s="1146"/>
      <c r="L28" s="1146"/>
      <c r="M28" s="1146"/>
      <c r="N28" s="1146"/>
      <c r="O28" s="1146"/>
      <c r="P28" s="1147"/>
      <c r="Q28" s="1148">
        <v>4628</v>
      </c>
      <c r="R28" s="1149"/>
      <c r="S28" s="1149"/>
      <c r="T28" s="1149"/>
      <c r="U28" s="1149"/>
      <c r="V28" s="1149">
        <v>4534</v>
      </c>
      <c r="W28" s="1149"/>
      <c r="X28" s="1149"/>
      <c r="Y28" s="1149"/>
      <c r="Z28" s="1149"/>
      <c r="AA28" s="1149">
        <f>Q28-V28</f>
        <v>94</v>
      </c>
      <c r="AB28" s="1149"/>
      <c r="AC28" s="1149"/>
      <c r="AD28" s="1149"/>
      <c r="AE28" s="1150"/>
      <c r="AF28" s="1151">
        <v>94</v>
      </c>
      <c r="AG28" s="1149"/>
      <c r="AH28" s="1149"/>
      <c r="AI28" s="1149"/>
      <c r="AJ28" s="1152"/>
      <c r="AK28" s="1153">
        <v>393</v>
      </c>
      <c r="AL28" s="1141"/>
      <c r="AM28" s="1141"/>
      <c r="AN28" s="1141"/>
      <c r="AO28" s="1141"/>
      <c r="AP28" s="1141"/>
      <c r="AQ28" s="1141"/>
      <c r="AR28" s="1141"/>
      <c r="AS28" s="1141"/>
      <c r="AT28" s="1141"/>
      <c r="AU28" s="1141"/>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408</v>
      </c>
      <c r="C29" s="1133"/>
      <c r="D29" s="1133"/>
      <c r="E29" s="1133"/>
      <c r="F29" s="1133"/>
      <c r="G29" s="1133"/>
      <c r="H29" s="1133"/>
      <c r="I29" s="1133"/>
      <c r="J29" s="1133"/>
      <c r="K29" s="1133"/>
      <c r="L29" s="1133"/>
      <c r="M29" s="1133"/>
      <c r="N29" s="1133"/>
      <c r="O29" s="1133"/>
      <c r="P29" s="1134"/>
      <c r="Q29" s="1138">
        <v>196</v>
      </c>
      <c r="R29" s="1139"/>
      <c r="S29" s="1139"/>
      <c r="T29" s="1139"/>
      <c r="U29" s="1139"/>
      <c r="V29" s="1139">
        <v>177</v>
      </c>
      <c r="W29" s="1139"/>
      <c r="X29" s="1139"/>
      <c r="Y29" s="1139"/>
      <c r="Z29" s="1139"/>
      <c r="AA29" s="1139">
        <f t="shared" ref="AA29:AA31" si="1">Q29-V29</f>
        <v>19</v>
      </c>
      <c r="AB29" s="1139"/>
      <c r="AC29" s="1139"/>
      <c r="AD29" s="1139"/>
      <c r="AE29" s="1140"/>
      <c r="AF29" s="1114">
        <v>19</v>
      </c>
      <c r="AG29" s="1115"/>
      <c r="AH29" s="1115"/>
      <c r="AI29" s="1115"/>
      <c r="AJ29" s="1116"/>
      <c r="AK29" s="1075">
        <v>75</v>
      </c>
      <c r="AL29" s="1066"/>
      <c r="AM29" s="1066"/>
      <c r="AN29" s="1066"/>
      <c r="AO29" s="1066"/>
      <c r="AP29" s="1075">
        <v>60</v>
      </c>
      <c r="AQ29" s="1066"/>
      <c r="AR29" s="1066"/>
      <c r="AS29" s="1066"/>
      <c r="AT29" s="1066"/>
      <c r="AU29" s="1066">
        <v>15</v>
      </c>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409</v>
      </c>
      <c r="C30" s="1133"/>
      <c r="D30" s="1133"/>
      <c r="E30" s="1133"/>
      <c r="F30" s="1133"/>
      <c r="G30" s="1133"/>
      <c r="H30" s="1133"/>
      <c r="I30" s="1133"/>
      <c r="J30" s="1133"/>
      <c r="K30" s="1133"/>
      <c r="L30" s="1133"/>
      <c r="M30" s="1133"/>
      <c r="N30" s="1133"/>
      <c r="O30" s="1133"/>
      <c r="P30" s="1134"/>
      <c r="Q30" s="1138">
        <v>5169</v>
      </c>
      <c r="R30" s="1139"/>
      <c r="S30" s="1139"/>
      <c r="T30" s="1139"/>
      <c r="U30" s="1139"/>
      <c r="V30" s="1139">
        <v>5063</v>
      </c>
      <c r="W30" s="1139"/>
      <c r="X30" s="1139"/>
      <c r="Y30" s="1139"/>
      <c r="Z30" s="1139"/>
      <c r="AA30" s="1139">
        <f t="shared" si="1"/>
        <v>106</v>
      </c>
      <c r="AB30" s="1139"/>
      <c r="AC30" s="1139"/>
      <c r="AD30" s="1139"/>
      <c r="AE30" s="1140"/>
      <c r="AF30" s="1114">
        <v>106</v>
      </c>
      <c r="AG30" s="1115"/>
      <c r="AH30" s="1115"/>
      <c r="AI30" s="1115"/>
      <c r="AJ30" s="1116"/>
      <c r="AK30" s="1075">
        <v>781</v>
      </c>
      <c r="AL30" s="1066"/>
      <c r="AM30" s="1066"/>
      <c r="AN30" s="1066"/>
      <c r="AO30" s="1066"/>
      <c r="AP30" s="1075"/>
      <c r="AQ30" s="1066"/>
      <c r="AR30" s="1066"/>
      <c r="AS30" s="1066"/>
      <c r="AT30" s="1066"/>
      <c r="AU30" s="1066"/>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410</v>
      </c>
      <c r="C31" s="1133"/>
      <c r="D31" s="1133"/>
      <c r="E31" s="1133"/>
      <c r="F31" s="1133"/>
      <c r="G31" s="1133"/>
      <c r="H31" s="1133"/>
      <c r="I31" s="1133"/>
      <c r="J31" s="1133"/>
      <c r="K31" s="1133"/>
      <c r="L31" s="1133"/>
      <c r="M31" s="1133"/>
      <c r="N31" s="1133"/>
      <c r="O31" s="1133"/>
      <c r="P31" s="1134"/>
      <c r="Q31" s="1138">
        <v>578</v>
      </c>
      <c r="R31" s="1139"/>
      <c r="S31" s="1139"/>
      <c r="T31" s="1139"/>
      <c r="U31" s="1139"/>
      <c r="V31" s="1139">
        <v>575</v>
      </c>
      <c r="W31" s="1139"/>
      <c r="X31" s="1139"/>
      <c r="Y31" s="1139"/>
      <c r="Z31" s="1139"/>
      <c r="AA31" s="1139">
        <f t="shared" si="1"/>
        <v>3</v>
      </c>
      <c r="AB31" s="1139"/>
      <c r="AC31" s="1139"/>
      <c r="AD31" s="1139"/>
      <c r="AE31" s="1140"/>
      <c r="AF31" s="1114">
        <v>3</v>
      </c>
      <c r="AG31" s="1115"/>
      <c r="AH31" s="1115"/>
      <c r="AI31" s="1115"/>
      <c r="AJ31" s="1116"/>
      <c r="AK31" s="1075">
        <v>162</v>
      </c>
      <c r="AL31" s="1066"/>
      <c r="AM31" s="1066"/>
      <c r="AN31" s="1066"/>
      <c r="AO31" s="1066"/>
      <c r="AP31" s="1075"/>
      <c r="AQ31" s="1066"/>
      <c r="AR31" s="1066"/>
      <c r="AS31" s="1066"/>
      <c r="AT31" s="1066"/>
      <c r="AU31" s="1066"/>
      <c r="AV31" s="1066"/>
      <c r="AW31" s="1066"/>
      <c r="AX31" s="1066"/>
      <c r="AY31" s="1066"/>
      <c r="AZ31" s="1137"/>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411</v>
      </c>
      <c r="C32" s="1133"/>
      <c r="D32" s="1133"/>
      <c r="E32" s="1133"/>
      <c r="F32" s="1133"/>
      <c r="G32" s="1133"/>
      <c r="H32" s="1133"/>
      <c r="I32" s="1133"/>
      <c r="J32" s="1133"/>
      <c r="K32" s="1133"/>
      <c r="L32" s="1133"/>
      <c r="M32" s="1133"/>
      <c r="N32" s="1133"/>
      <c r="O32" s="1133"/>
      <c r="P32" s="1134"/>
      <c r="Q32" s="1138">
        <v>1303</v>
      </c>
      <c r="R32" s="1139"/>
      <c r="S32" s="1139"/>
      <c r="T32" s="1139"/>
      <c r="U32" s="1139"/>
      <c r="V32" s="1139">
        <v>1170</v>
      </c>
      <c r="W32" s="1139"/>
      <c r="X32" s="1139"/>
      <c r="Y32" s="1139"/>
      <c r="Z32" s="1139"/>
      <c r="AA32" s="1139">
        <f t="shared" ref="AA32" si="2">Q32-V32</f>
        <v>133</v>
      </c>
      <c r="AB32" s="1139"/>
      <c r="AC32" s="1139"/>
      <c r="AD32" s="1139"/>
      <c r="AE32" s="1140"/>
      <c r="AF32" s="1114">
        <v>1631</v>
      </c>
      <c r="AG32" s="1115"/>
      <c r="AH32" s="1115"/>
      <c r="AI32" s="1115"/>
      <c r="AJ32" s="1116"/>
      <c r="AK32" s="1075">
        <v>271</v>
      </c>
      <c r="AL32" s="1066"/>
      <c r="AM32" s="1066"/>
      <c r="AN32" s="1066"/>
      <c r="AO32" s="1066"/>
      <c r="AP32" s="1075">
        <v>3393</v>
      </c>
      <c r="AQ32" s="1066"/>
      <c r="AR32" s="1066"/>
      <c r="AS32" s="1066"/>
      <c r="AT32" s="1066"/>
      <c r="AU32" s="1066">
        <v>1839</v>
      </c>
      <c r="AV32" s="1066"/>
      <c r="AW32" s="1066"/>
      <c r="AX32" s="1066"/>
      <c r="AY32" s="1066"/>
      <c r="AZ32" s="1137"/>
      <c r="BA32" s="1137"/>
      <c r="BB32" s="1137"/>
      <c r="BC32" s="1137"/>
      <c r="BD32" s="1137"/>
      <c r="BE32" s="1127" t="s">
        <v>412</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413</v>
      </c>
      <c r="C33" s="1133"/>
      <c r="D33" s="1133"/>
      <c r="E33" s="1133"/>
      <c r="F33" s="1133"/>
      <c r="G33" s="1133"/>
      <c r="H33" s="1133"/>
      <c r="I33" s="1133"/>
      <c r="J33" s="1133"/>
      <c r="K33" s="1133"/>
      <c r="L33" s="1133"/>
      <c r="M33" s="1133"/>
      <c r="N33" s="1133"/>
      <c r="O33" s="1133"/>
      <c r="P33" s="1134"/>
      <c r="Q33" s="1138">
        <v>1480</v>
      </c>
      <c r="R33" s="1139"/>
      <c r="S33" s="1139"/>
      <c r="T33" s="1139"/>
      <c r="U33" s="1139"/>
      <c r="V33" s="1139">
        <v>1154</v>
      </c>
      <c r="W33" s="1139"/>
      <c r="X33" s="1139"/>
      <c r="Y33" s="1139"/>
      <c r="Z33" s="1139"/>
      <c r="AA33" s="1139">
        <f t="shared" ref="AA33:AA35" si="3">Q33-V33</f>
        <v>326</v>
      </c>
      <c r="AB33" s="1139"/>
      <c r="AC33" s="1139"/>
      <c r="AD33" s="1139"/>
      <c r="AE33" s="1140"/>
      <c r="AF33" s="1114">
        <v>208</v>
      </c>
      <c r="AG33" s="1115"/>
      <c r="AH33" s="1115"/>
      <c r="AI33" s="1115"/>
      <c r="AJ33" s="1116"/>
      <c r="AK33" s="1075">
        <v>698</v>
      </c>
      <c r="AL33" s="1066"/>
      <c r="AM33" s="1066"/>
      <c r="AN33" s="1066"/>
      <c r="AO33" s="1066"/>
      <c r="AP33" s="1075">
        <v>5897</v>
      </c>
      <c r="AQ33" s="1066"/>
      <c r="AR33" s="1066"/>
      <c r="AS33" s="1066"/>
      <c r="AT33" s="1066"/>
      <c r="AU33" s="1066">
        <v>5125</v>
      </c>
      <c r="AV33" s="1066"/>
      <c r="AW33" s="1066"/>
      <c r="AX33" s="1066"/>
      <c r="AY33" s="1066"/>
      <c r="AZ33" s="1137"/>
      <c r="BA33" s="1137"/>
      <c r="BB33" s="1137"/>
      <c r="BC33" s="1137"/>
      <c r="BD33" s="1137"/>
      <c r="BE33" s="1127" t="s">
        <v>414</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t="s">
        <v>415</v>
      </c>
      <c r="C34" s="1133"/>
      <c r="D34" s="1133"/>
      <c r="E34" s="1133"/>
      <c r="F34" s="1133"/>
      <c r="G34" s="1133"/>
      <c r="H34" s="1133"/>
      <c r="I34" s="1133"/>
      <c r="J34" s="1133"/>
      <c r="K34" s="1133"/>
      <c r="L34" s="1133"/>
      <c r="M34" s="1133"/>
      <c r="N34" s="1133"/>
      <c r="O34" s="1133"/>
      <c r="P34" s="1134"/>
      <c r="Q34" s="1138">
        <v>42</v>
      </c>
      <c r="R34" s="1139"/>
      <c r="S34" s="1139"/>
      <c r="T34" s="1139"/>
      <c r="U34" s="1139"/>
      <c r="V34" s="1139">
        <v>39</v>
      </c>
      <c r="W34" s="1139"/>
      <c r="X34" s="1139"/>
      <c r="Y34" s="1139"/>
      <c r="Z34" s="1139"/>
      <c r="AA34" s="1139">
        <f t="shared" si="3"/>
        <v>3</v>
      </c>
      <c r="AB34" s="1139"/>
      <c r="AC34" s="1139"/>
      <c r="AD34" s="1139"/>
      <c r="AE34" s="1140"/>
      <c r="AF34" s="1114">
        <v>3</v>
      </c>
      <c r="AG34" s="1115"/>
      <c r="AH34" s="1115"/>
      <c r="AI34" s="1115"/>
      <c r="AJ34" s="1116"/>
      <c r="AK34" s="1075">
        <v>25</v>
      </c>
      <c r="AL34" s="1066"/>
      <c r="AM34" s="1066"/>
      <c r="AN34" s="1066"/>
      <c r="AO34" s="1066"/>
      <c r="AP34" s="1066">
        <v>97</v>
      </c>
      <c r="AQ34" s="1066"/>
      <c r="AR34" s="1066"/>
      <c r="AS34" s="1066"/>
      <c r="AT34" s="1066"/>
      <c r="AU34" s="1066">
        <v>94</v>
      </c>
      <c r="AV34" s="1066"/>
      <c r="AW34" s="1066"/>
      <c r="AX34" s="1066"/>
      <c r="AY34" s="1066"/>
      <c r="AZ34" s="1137"/>
      <c r="BA34" s="1137"/>
      <c r="BB34" s="1137"/>
      <c r="BC34" s="1137"/>
      <c r="BD34" s="1137"/>
      <c r="BE34" s="1127" t="s">
        <v>416</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t="s">
        <v>417</v>
      </c>
      <c r="C35" s="1133"/>
      <c r="D35" s="1133"/>
      <c r="E35" s="1133"/>
      <c r="F35" s="1133"/>
      <c r="G35" s="1133"/>
      <c r="H35" s="1133"/>
      <c r="I35" s="1133"/>
      <c r="J35" s="1133"/>
      <c r="K35" s="1133"/>
      <c r="L35" s="1133"/>
      <c r="M35" s="1133"/>
      <c r="N35" s="1133"/>
      <c r="O35" s="1133"/>
      <c r="P35" s="1134"/>
      <c r="Q35" s="1138">
        <v>3</v>
      </c>
      <c r="R35" s="1139"/>
      <c r="S35" s="1139"/>
      <c r="T35" s="1139"/>
      <c r="U35" s="1139"/>
      <c r="V35" s="1139">
        <v>2</v>
      </c>
      <c r="W35" s="1139"/>
      <c r="X35" s="1139"/>
      <c r="Y35" s="1139"/>
      <c r="Z35" s="1139"/>
      <c r="AA35" s="1139">
        <f t="shared" si="3"/>
        <v>1</v>
      </c>
      <c r="AB35" s="1139"/>
      <c r="AC35" s="1139"/>
      <c r="AD35" s="1139"/>
      <c r="AE35" s="1140"/>
      <c r="AF35" s="1114">
        <v>1</v>
      </c>
      <c r="AG35" s="1115"/>
      <c r="AH35" s="1115"/>
      <c r="AI35" s="1115"/>
      <c r="AJ35" s="1116"/>
      <c r="AK35" s="1075">
        <v>2</v>
      </c>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t="s">
        <v>418</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419</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394</v>
      </c>
      <c r="B63" s="1039" t="s">
        <v>420</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2067</v>
      </c>
      <c r="AG63" s="1054"/>
      <c r="AH63" s="1054"/>
      <c r="AI63" s="1054"/>
      <c r="AJ63" s="1125"/>
      <c r="AK63" s="1126"/>
      <c r="AL63" s="1058"/>
      <c r="AM63" s="1058"/>
      <c r="AN63" s="1058"/>
      <c r="AO63" s="1058"/>
      <c r="AP63" s="1054">
        <v>9447</v>
      </c>
      <c r="AQ63" s="1054"/>
      <c r="AR63" s="1054"/>
      <c r="AS63" s="1054"/>
      <c r="AT63" s="1054"/>
      <c r="AU63" s="1054">
        <v>7073</v>
      </c>
      <c r="AV63" s="1054"/>
      <c r="AW63" s="1054"/>
      <c r="AX63" s="1054"/>
      <c r="AY63" s="1054"/>
      <c r="AZ63" s="1120"/>
      <c r="BA63" s="1120"/>
      <c r="BB63" s="1120"/>
      <c r="BC63" s="1120"/>
      <c r="BD63" s="1120"/>
      <c r="BE63" s="1055"/>
      <c r="BF63" s="1055"/>
      <c r="BG63" s="1055"/>
      <c r="BH63" s="1055"/>
      <c r="BI63" s="1056"/>
      <c r="BJ63" s="1121" t="s">
        <v>421</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422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423</v>
      </c>
      <c r="B66" s="1091"/>
      <c r="C66" s="1091"/>
      <c r="D66" s="1091"/>
      <c r="E66" s="1091"/>
      <c r="F66" s="1091"/>
      <c r="G66" s="1091"/>
      <c r="H66" s="1091"/>
      <c r="I66" s="1091"/>
      <c r="J66" s="1091"/>
      <c r="K66" s="1091"/>
      <c r="L66" s="1091"/>
      <c r="M66" s="1091"/>
      <c r="N66" s="1091"/>
      <c r="O66" s="1091"/>
      <c r="P66" s="1092"/>
      <c r="Q66" s="1096" t="s">
        <v>424</v>
      </c>
      <c r="R66" s="1097"/>
      <c r="S66" s="1097"/>
      <c r="T66" s="1097"/>
      <c r="U66" s="1098"/>
      <c r="V66" s="1096" t="s">
        <v>425</v>
      </c>
      <c r="W66" s="1097"/>
      <c r="X66" s="1097"/>
      <c r="Y66" s="1097"/>
      <c r="Z66" s="1098"/>
      <c r="AA66" s="1096" t="s">
        <v>426</v>
      </c>
      <c r="AB66" s="1097"/>
      <c r="AC66" s="1097"/>
      <c r="AD66" s="1097"/>
      <c r="AE66" s="1098"/>
      <c r="AF66" s="1102" t="s">
        <v>427</v>
      </c>
      <c r="AG66" s="1103"/>
      <c r="AH66" s="1103"/>
      <c r="AI66" s="1103"/>
      <c r="AJ66" s="1104"/>
      <c r="AK66" s="1096" t="s">
        <v>428</v>
      </c>
      <c r="AL66" s="1091"/>
      <c r="AM66" s="1091"/>
      <c r="AN66" s="1091"/>
      <c r="AO66" s="1092"/>
      <c r="AP66" s="1096" t="s">
        <v>429</v>
      </c>
      <c r="AQ66" s="1097"/>
      <c r="AR66" s="1097"/>
      <c r="AS66" s="1097"/>
      <c r="AT66" s="1098"/>
      <c r="AU66" s="1096" t="s">
        <v>430</v>
      </c>
      <c r="AV66" s="1097"/>
      <c r="AW66" s="1097"/>
      <c r="AX66" s="1097"/>
      <c r="AY66" s="1098"/>
      <c r="AZ66" s="1096" t="s">
        <v>379</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594</v>
      </c>
      <c r="C68" s="1081"/>
      <c r="D68" s="1081"/>
      <c r="E68" s="1081"/>
      <c r="F68" s="1081"/>
      <c r="G68" s="1081"/>
      <c r="H68" s="1081"/>
      <c r="I68" s="1081"/>
      <c r="J68" s="1081"/>
      <c r="K68" s="1081"/>
      <c r="L68" s="1081"/>
      <c r="M68" s="1081"/>
      <c r="N68" s="1081"/>
      <c r="O68" s="1081"/>
      <c r="P68" s="1082"/>
      <c r="Q68" s="1083">
        <v>16027</v>
      </c>
      <c r="R68" s="1077"/>
      <c r="S68" s="1077"/>
      <c r="T68" s="1077"/>
      <c r="U68" s="1077"/>
      <c r="V68" s="1077">
        <v>16007</v>
      </c>
      <c r="W68" s="1077"/>
      <c r="X68" s="1077"/>
      <c r="Y68" s="1077"/>
      <c r="Z68" s="1077"/>
      <c r="AA68" s="1077">
        <v>20</v>
      </c>
      <c r="AB68" s="1077"/>
      <c r="AC68" s="1077"/>
      <c r="AD68" s="1077"/>
      <c r="AE68" s="1077"/>
      <c r="AF68" s="1077">
        <v>20</v>
      </c>
      <c r="AG68" s="1077"/>
      <c r="AH68" s="1077"/>
      <c r="AI68" s="1077"/>
      <c r="AJ68" s="1077"/>
      <c r="AK68" s="1077">
        <v>67</v>
      </c>
      <c r="AL68" s="1077"/>
      <c r="AM68" s="1077"/>
      <c r="AN68" s="1077"/>
      <c r="AO68" s="1077"/>
      <c r="AP68" s="1077"/>
      <c r="AQ68" s="1077"/>
      <c r="AR68" s="1077"/>
      <c r="AS68" s="1077"/>
      <c r="AT68" s="1077"/>
      <c r="AU68" s="1077"/>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595</v>
      </c>
      <c r="C69" s="1070"/>
      <c r="D69" s="1070"/>
      <c r="E69" s="1070"/>
      <c r="F69" s="1070"/>
      <c r="G69" s="1070"/>
      <c r="H69" s="1070"/>
      <c r="I69" s="1070"/>
      <c r="J69" s="1070"/>
      <c r="K69" s="1070"/>
      <c r="L69" s="1070"/>
      <c r="M69" s="1070"/>
      <c r="N69" s="1070"/>
      <c r="O69" s="1070"/>
      <c r="P69" s="1071"/>
      <c r="Q69" s="1072">
        <v>112</v>
      </c>
      <c r="R69" s="1066"/>
      <c r="S69" s="1066"/>
      <c r="T69" s="1066"/>
      <c r="U69" s="1066"/>
      <c r="V69" s="1066">
        <v>111</v>
      </c>
      <c r="W69" s="1066"/>
      <c r="X69" s="1066"/>
      <c r="Y69" s="1066"/>
      <c r="Z69" s="1066"/>
      <c r="AA69" s="1066">
        <v>1</v>
      </c>
      <c r="AB69" s="1066"/>
      <c r="AC69" s="1066"/>
      <c r="AD69" s="1066"/>
      <c r="AE69" s="1066"/>
      <c r="AF69" s="1066">
        <v>1</v>
      </c>
      <c r="AG69" s="1066"/>
      <c r="AH69" s="1066"/>
      <c r="AI69" s="1066"/>
      <c r="AJ69" s="1066"/>
      <c r="AK69" s="1066">
        <v>11</v>
      </c>
      <c r="AL69" s="1066"/>
      <c r="AM69" s="1066"/>
      <c r="AN69" s="1066"/>
      <c r="AO69" s="1066"/>
      <c r="AP69" s="1066"/>
      <c r="AQ69" s="1066"/>
      <c r="AR69" s="1066"/>
      <c r="AS69" s="1066"/>
      <c r="AT69" s="1066"/>
      <c r="AU69" s="1066"/>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596</v>
      </c>
      <c r="C70" s="1070"/>
      <c r="D70" s="1070"/>
      <c r="E70" s="1070"/>
      <c r="F70" s="1070"/>
      <c r="G70" s="1070"/>
      <c r="H70" s="1070"/>
      <c r="I70" s="1070"/>
      <c r="J70" s="1070"/>
      <c r="K70" s="1070"/>
      <c r="L70" s="1070"/>
      <c r="M70" s="1070"/>
      <c r="N70" s="1070"/>
      <c r="O70" s="1070"/>
      <c r="P70" s="1071"/>
      <c r="Q70" s="1072">
        <v>519</v>
      </c>
      <c r="R70" s="1066"/>
      <c r="S70" s="1066"/>
      <c r="T70" s="1066"/>
      <c r="U70" s="1066"/>
      <c r="V70" s="1066">
        <v>299</v>
      </c>
      <c r="W70" s="1066"/>
      <c r="X70" s="1066"/>
      <c r="Y70" s="1066"/>
      <c r="Z70" s="1066"/>
      <c r="AA70" s="1066">
        <v>220</v>
      </c>
      <c r="AB70" s="1066"/>
      <c r="AC70" s="1066"/>
      <c r="AD70" s="1066"/>
      <c r="AE70" s="1066"/>
      <c r="AF70" s="1066">
        <v>220</v>
      </c>
      <c r="AG70" s="1066"/>
      <c r="AH70" s="1066"/>
      <c r="AI70" s="1066"/>
      <c r="AJ70" s="1066"/>
      <c r="AK70" s="1066"/>
      <c r="AL70" s="1066"/>
      <c r="AM70" s="1066"/>
      <c r="AN70" s="1066"/>
      <c r="AO70" s="1066"/>
      <c r="AP70" s="1066"/>
      <c r="AQ70" s="1066"/>
      <c r="AR70" s="1066"/>
      <c r="AS70" s="1066"/>
      <c r="AT70" s="1066"/>
      <c r="AU70" s="1066"/>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597</v>
      </c>
      <c r="C71" s="1070"/>
      <c r="D71" s="1070"/>
      <c r="E71" s="1070"/>
      <c r="F71" s="1070"/>
      <c r="G71" s="1070"/>
      <c r="H71" s="1070"/>
      <c r="I71" s="1070"/>
      <c r="J71" s="1070"/>
      <c r="K71" s="1070"/>
      <c r="L71" s="1070"/>
      <c r="M71" s="1070"/>
      <c r="N71" s="1070"/>
      <c r="O71" s="1070"/>
      <c r="P71" s="1071"/>
      <c r="Q71" s="1072">
        <v>971</v>
      </c>
      <c r="R71" s="1066"/>
      <c r="S71" s="1066"/>
      <c r="T71" s="1066"/>
      <c r="U71" s="1066"/>
      <c r="V71" s="1066">
        <v>961</v>
      </c>
      <c r="W71" s="1066"/>
      <c r="X71" s="1066"/>
      <c r="Y71" s="1066"/>
      <c r="Z71" s="1066"/>
      <c r="AA71" s="1066">
        <v>10</v>
      </c>
      <c r="AB71" s="1066"/>
      <c r="AC71" s="1066"/>
      <c r="AD71" s="1066"/>
      <c r="AE71" s="1066"/>
      <c r="AF71" s="1066">
        <v>10</v>
      </c>
      <c r="AG71" s="1066"/>
      <c r="AH71" s="1066"/>
      <c r="AI71" s="1066"/>
      <c r="AJ71" s="1066"/>
      <c r="AK71" s="1066"/>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598</v>
      </c>
      <c r="C72" s="1070"/>
      <c r="D72" s="1070"/>
      <c r="E72" s="1070"/>
      <c r="F72" s="1070"/>
      <c r="G72" s="1070"/>
      <c r="H72" s="1070"/>
      <c r="I72" s="1070"/>
      <c r="J72" s="1070"/>
      <c r="K72" s="1070"/>
      <c r="L72" s="1070"/>
      <c r="M72" s="1070"/>
      <c r="N72" s="1070"/>
      <c r="O72" s="1070"/>
      <c r="P72" s="1071"/>
      <c r="Q72" s="1072">
        <v>346250</v>
      </c>
      <c r="R72" s="1066"/>
      <c r="S72" s="1066"/>
      <c r="T72" s="1066"/>
      <c r="U72" s="1066"/>
      <c r="V72" s="1066">
        <v>330270</v>
      </c>
      <c r="W72" s="1066"/>
      <c r="X72" s="1066"/>
      <c r="Y72" s="1066"/>
      <c r="Z72" s="1066"/>
      <c r="AA72" s="1066">
        <v>15980</v>
      </c>
      <c r="AB72" s="1066"/>
      <c r="AC72" s="1066"/>
      <c r="AD72" s="1066"/>
      <c r="AE72" s="1066"/>
      <c r="AF72" s="1066">
        <v>15980</v>
      </c>
      <c r="AG72" s="1066"/>
      <c r="AH72" s="1066"/>
      <c r="AI72" s="1066"/>
      <c r="AJ72" s="1066"/>
      <c r="AK72" s="1066">
        <v>702</v>
      </c>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599</v>
      </c>
      <c r="C73" s="1070"/>
      <c r="D73" s="1070"/>
      <c r="E73" s="1070"/>
      <c r="F73" s="1070"/>
      <c r="G73" s="1070"/>
      <c r="H73" s="1070"/>
      <c r="I73" s="1070"/>
      <c r="J73" s="1070"/>
      <c r="K73" s="1070"/>
      <c r="L73" s="1070"/>
      <c r="M73" s="1070"/>
      <c r="N73" s="1070"/>
      <c r="O73" s="1070"/>
      <c r="P73" s="1071"/>
      <c r="Q73" s="1072">
        <v>1574</v>
      </c>
      <c r="R73" s="1066"/>
      <c r="S73" s="1066"/>
      <c r="T73" s="1066"/>
      <c r="U73" s="1066"/>
      <c r="V73" s="1066">
        <v>1572</v>
      </c>
      <c r="W73" s="1066"/>
      <c r="X73" s="1066"/>
      <c r="Y73" s="1066"/>
      <c r="Z73" s="1066"/>
      <c r="AA73" s="1066">
        <v>1</v>
      </c>
      <c r="AB73" s="1066"/>
      <c r="AC73" s="1066"/>
      <c r="AD73" s="1066"/>
      <c r="AE73" s="1066"/>
      <c r="AF73" s="1066">
        <v>1531</v>
      </c>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600</v>
      </c>
      <c r="C74" s="1070"/>
      <c r="D74" s="1070"/>
      <c r="E74" s="1070"/>
      <c r="F74" s="1070"/>
      <c r="G74" s="1070"/>
      <c r="H74" s="1070"/>
      <c r="I74" s="1070"/>
      <c r="J74" s="1070"/>
      <c r="K74" s="1070"/>
      <c r="L74" s="1070"/>
      <c r="M74" s="1070"/>
      <c r="N74" s="1070"/>
      <c r="O74" s="1070"/>
      <c r="P74" s="1071"/>
      <c r="Q74" s="1072">
        <v>1212</v>
      </c>
      <c r="R74" s="1066"/>
      <c r="S74" s="1066"/>
      <c r="T74" s="1066"/>
      <c r="U74" s="1066"/>
      <c r="V74" s="1066">
        <v>1061</v>
      </c>
      <c r="W74" s="1066"/>
      <c r="X74" s="1066"/>
      <c r="Y74" s="1066"/>
      <c r="Z74" s="1066"/>
      <c r="AA74" s="1066">
        <v>151</v>
      </c>
      <c r="AB74" s="1066"/>
      <c r="AC74" s="1066"/>
      <c r="AD74" s="1066"/>
      <c r="AE74" s="1066"/>
      <c r="AF74" s="1066">
        <v>151</v>
      </c>
      <c r="AG74" s="1066"/>
      <c r="AH74" s="1066"/>
      <c r="AI74" s="1066"/>
      <c r="AJ74" s="1066"/>
      <c r="AK74" s="1066"/>
      <c r="AL74" s="1066"/>
      <c r="AM74" s="1066"/>
      <c r="AN74" s="1066"/>
      <c r="AO74" s="1066"/>
      <c r="AP74" s="1066">
        <v>72</v>
      </c>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394</v>
      </c>
      <c r="B88" s="1039" t="s">
        <v>431</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17913</v>
      </c>
      <c r="AG88" s="1054"/>
      <c r="AH88" s="1054"/>
      <c r="AI88" s="1054"/>
      <c r="AJ88" s="1054"/>
      <c r="AK88" s="1058"/>
      <c r="AL88" s="1058"/>
      <c r="AM88" s="1058"/>
      <c r="AN88" s="1058"/>
      <c r="AO88" s="1058"/>
      <c r="AP88" s="1054">
        <v>72</v>
      </c>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1039" t="s">
        <v>432</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705</v>
      </c>
      <c r="CS102" s="1046"/>
      <c r="CT102" s="1046"/>
      <c r="CU102" s="1046"/>
      <c r="CV102" s="1047"/>
      <c r="CW102" s="1045">
        <v>43</v>
      </c>
      <c r="CX102" s="1046"/>
      <c r="CY102" s="1046"/>
      <c r="CZ102" s="1046"/>
      <c r="DA102" s="1047"/>
      <c r="DB102" s="1045" t="s">
        <v>528</v>
      </c>
      <c r="DC102" s="1046"/>
      <c r="DD102" s="1046"/>
      <c r="DE102" s="1046"/>
      <c r="DF102" s="1047"/>
      <c r="DG102" s="1045" t="s">
        <v>528</v>
      </c>
      <c r="DH102" s="1046"/>
      <c r="DI102" s="1046"/>
      <c r="DJ102" s="1046"/>
      <c r="DK102" s="1047"/>
      <c r="DL102" s="1045" t="s">
        <v>528</v>
      </c>
      <c r="DM102" s="1046"/>
      <c r="DN102" s="1046"/>
      <c r="DO102" s="1046"/>
      <c r="DP102" s="1047"/>
      <c r="DQ102" s="1045" t="s">
        <v>528</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433</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434</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437</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438</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439</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440</v>
      </c>
      <c r="AB109" s="989"/>
      <c r="AC109" s="989"/>
      <c r="AD109" s="989"/>
      <c r="AE109" s="990"/>
      <c r="AF109" s="991" t="s">
        <v>441</v>
      </c>
      <c r="AG109" s="989"/>
      <c r="AH109" s="989"/>
      <c r="AI109" s="989"/>
      <c r="AJ109" s="990"/>
      <c r="AK109" s="991" t="s">
        <v>307</v>
      </c>
      <c r="AL109" s="989"/>
      <c r="AM109" s="989"/>
      <c r="AN109" s="989"/>
      <c r="AO109" s="990"/>
      <c r="AP109" s="991" t="s">
        <v>442</v>
      </c>
      <c r="AQ109" s="989"/>
      <c r="AR109" s="989"/>
      <c r="AS109" s="989"/>
      <c r="AT109" s="1020"/>
      <c r="AU109" s="988" t="s">
        <v>439</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440</v>
      </c>
      <c r="BR109" s="989"/>
      <c r="BS109" s="989"/>
      <c r="BT109" s="989"/>
      <c r="BU109" s="990"/>
      <c r="BV109" s="991" t="s">
        <v>441</v>
      </c>
      <c r="BW109" s="989"/>
      <c r="BX109" s="989"/>
      <c r="BY109" s="989"/>
      <c r="BZ109" s="990"/>
      <c r="CA109" s="991" t="s">
        <v>307</v>
      </c>
      <c r="CB109" s="989"/>
      <c r="CC109" s="989"/>
      <c r="CD109" s="989"/>
      <c r="CE109" s="990"/>
      <c r="CF109" s="1027" t="s">
        <v>442</v>
      </c>
      <c r="CG109" s="1027"/>
      <c r="CH109" s="1027"/>
      <c r="CI109" s="1027"/>
      <c r="CJ109" s="1027"/>
      <c r="CK109" s="991" t="s">
        <v>443</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440</v>
      </c>
      <c r="DH109" s="989"/>
      <c r="DI109" s="989"/>
      <c r="DJ109" s="989"/>
      <c r="DK109" s="990"/>
      <c r="DL109" s="991" t="s">
        <v>441</v>
      </c>
      <c r="DM109" s="989"/>
      <c r="DN109" s="989"/>
      <c r="DO109" s="989"/>
      <c r="DP109" s="990"/>
      <c r="DQ109" s="991" t="s">
        <v>307</v>
      </c>
      <c r="DR109" s="989"/>
      <c r="DS109" s="989"/>
      <c r="DT109" s="989"/>
      <c r="DU109" s="990"/>
      <c r="DV109" s="991" t="s">
        <v>442</v>
      </c>
      <c r="DW109" s="989"/>
      <c r="DX109" s="989"/>
      <c r="DY109" s="989"/>
      <c r="DZ109" s="1020"/>
    </row>
    <row r="110" spans="1:131" s="248" customFormat="1" ht="26.25" customHeight="1">
      <c r="A110" s="891" t="s">
        <v>444</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2940470</v>
      </c>
      <c r="AB110" s="982"/>
      <c r="AC110" s="982"/>
      <c r="AD110" s="982"/>
      <c r="AE110" s="983"/>
      <c r="AF110" s="984">
        <v>2812289</v>
      </c>
      <c r="AG110" s="982"/>
      <c r="AH110" s="982"/>
      <c r="AI110" s="982"/>
      <c r="AJ110" s="983"/>
      <c r="AK110" s="984">
        <v>2814286</v>
      </c>
      <c r="AL110" s="982"/>
      <c r="AM110" s="982"/>
      <c r="AN110" s="982"/>
      <c r="AO110" s="983"/>
      <c r="AP110" s="985">
        <v>25</v>
      </c>
      <c r="AQ110" s="986"/>
      <c r="AR110" s="986"/>
      <c r="AS110" s="986"/>
      <c r="AT110" s="987"/>
      <c r="AU110" s="1021" t="s">
        <v>73</v>
      </c>
      <c r="AV110" s="1022"/>
      <c r="AW110" s="1022"/>
      <c r="AX110" s="1022"/>
      <c r="AY110" s="1022"/>
      <c r="AZ110" s="947" t="s">
        <v>445</v>
      </c>
      <c r="BA110" s="892"/>
      <c r="BB110" s="892"/>
      <c r="BC110" s="892"/>
      <c r="BD110" s="892"/>
      <c r="BE110" s="892"/>
      <c r="BF110" s="892"/>
      <c r="BG110" s="892"/>
      <c r="BH110" s="892"/>
      <c r="BI110" s="892"/>
      <c r="BJ110" s="892"/>
      <c r="BK110" s="892"/>
      <c r="BL110" s="892"/>
      <c r="BM110" s="892"/>
      <c r="BN110" s="892"/>
      <c r="BO110" s="892"/>
      <c r="BP110" s="893"/>
      <c r="BQ110" s="948">
        <v>25035871</v>
      </c>
      <c r="BR110" s="929"/>
      <c r="BS110" s="929"/>
      <c r="BT110" s="929"/>
      <c r="BU110" s="929"/>
      <c r="BV110" s="929">
        <v>24386756</v>
      </c>
      <c r="BW110" s="929"/>
      <c r="BX110" s="929"/>
      <c r="BY110" s="929"/>
      <c r="BZ110" s="929"/>
      <c r="CA110" s="929">
        <v>24844976</v>
      </c>
      <c r="CB110" s="929"/>
      <c r="CC110" s="929"/>
      <c r="CD110" s="929"/>
      <c r="CE110" s="929"/>
      <c r="CF110" s="953">
        <v>221</v>
      </c>
      <c r="CG110" s="954"/>
      <c r="CH110" s="954"/>
      <c r="CI110" s="954"/>
      <c r="CJ110" s="954"/>
      <c r="CK110" s="1017" t="s">
        <v>446</v>
      </c>
      <c r="CL110" s="903"/>
      <c r="CM110" s="978" t="s">
        <v>447</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448</v>
      </c>
      <c r="DH110" s="929"/>
      <c r="DI110" s="929"/>
      <c r="DJ110" s="929"/>
      <c r="DK110" s="929"/>
      <c r="DL110" s="929" t="s">
        <v>421</v>
      </c>
      <c r="DM110" s="929"/>
      <c r="DN110" s="929"/>
      <c r="DO110" s="929"/>
      <c r="DP110" s="929"/>
      <c r="DQ110" s="929" t="s">
        <v>448</v>
      </c>
      <c r="DR110" s="929"/>
      <c r="DS110" s="929"/>
      <c r="DT110" s="929"/>
      <c r="DU110" s="929"/>
      <c r="DV110" s="930" t="s">
        <v>448</v>
      </c>
      <c r="DW110" s="930"/>
      <c r="DX110" s="930"/>
      <c r="DY110" s="930"/>
      <c r="DZ110" s="931"/>
    </row>
    <row r="111" spans="1:131" s="248" customFormat="1" ht="26.25" customHeight="1">
      <c r="A111" s="858" t="s">
        <v>449</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448</v>
      </c>
      <c r="AB111" s="1010"/>
      <c r="AC111" s="1010"/>
      <c r="AD111" s="1010"/>
      <c r="AE111" s="1011"/>
      <c r="AF111" s="1012" t="s">
        <v>448</v>
      </c>
      <c r="AG111" s="1010"/>
      <c r="AH111" s="1010"/>
      <c r="AI111" s="1010"/>
      <c r="AJ111" s="1011"/>
      <c r="AK111" s="1012" t="s">
        <v>448</v>
      </c>
      <c r="AL111" s="1010"/>
      <c r="AM111" s="1010"/>
      <c r="AN111" s="1010"/>
      <c r="AO111" s="1011"/>
      <c r="AP111" s="1013" t="s">
        <v>448</v>
      </c>
      <c r="AQ111" s="1014"/>
      <c r="AR111" s="1014"/>
      <c r="AS111" s="1014"/>
      <c r="AT111" s="1015"/>
      <c r="AU111" s="1023"/>
      <c r="AV111" s="1024"/>
      <c r="AW111" s="1024"/>
      <c r="AX111" s="1024"/>
      <c r="AY111" s="1024"/>
      <c r="AZ111" s="899" t="s">
        <v>450</v>
      </c>
      <c r="BA111" s="834"/>
      <c r="BB111" s="834"/>
      <c r="BC111" s="834"/>
      <c r="BD111" s="834"/>
      <c r="BE111" s="834"/>
      <c r="BF111" s="834"/>
      <c r="BG111" s="834"/>
      <c r="BH111" s="834"/>
      <c r="BI111" s="834"/>
      <c r="BJ111" s="834"/>
      <c r="BK111" s="834"/>
      <c r="BL111" s="834"/>
      <c r="BM111" s="834"/>
      <c r="BN111" s="834"/>
      <c r="BO111" s="834"/>
      <c r="BP111" s="835"/>
      <c r="BQ111" s="900" t="s">
        <v>448</v>
      </c>
      <c r="BR111" s="901"/>
      <c r="BS111" s="901"/>
      <c r="BT111" s="901"/>
      <c r="BU111" s="901"/>
      <c r="BV111" s="901" t="s">
        <v>256</v>
      </c>
      <c r="BW111" s="901"/>
      <c r="BX111" s="901"/>
      <c r="BY111" s="901"/>
      <c r="BZ111" s="901"/>
      <c r="CA111" s="901" t="s">
        <v>448</v>
      </c>
      <c r="CB111" s="901"/>
      <c r="CC111" s="901"/>
      <c r="CD111" s="901"/>
      <c r="CE111" s="901"/>
      <c r="CF111" s="962" t="s">
        <v>396</v>
      </c>
      <c r="CG111" s="963"/>
      <c r="CH111" s="963"/>
      <c r="CI111" s="963"/>
      <c r="CJ111" s="963"/>
      <c r="CK111" s="1018"/>
      <c r="CL111" s="905"/>
      <c r="CM111" s="908" t="s">
        <v>451</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448</v>
      </c>
      <c r="DH111" s="901"/>
      <c r="DI111" s="901"/>
      <c r="DJ111" s="901"/>
      <c r="DK111" s="901"/>
      <c r="DL111" s="901" t="s">
        <v>448</v>
      </c>
      <c r="DM111" s="901"/>
      <c r="DN111" s="901"/>
      <c r="DO111" s="901"/>
      <c r="DP111" s="901"/>
      <c r="DQ111" s="901" t="s">
        <v>448</v>
      </c>
      <c r="DR111" s="901"/>
      <c r="DS111" s="901"/>
      <c r="DT111" s="901"/>
      <c r="DU111" s="901"/>
      <c r="DV111" s="878" t="s">
        <v>452</v>
      </c>
      <c r="DW111" s="878"/>
      <c r="DX111" s="878"/>
      <c r="DY111" s="878"/>
      <c r="DZ111" s="879"/>
    </row>
    <row r="112" spans="1:131" s="248" customFormat="1" ht="26.25" customHeight="1">
      <c r="A112" s="1003" t="s">
        <v>453</v>
      </c>
      <c r="B112" s="1004"/>
      <c r="C112" s="834" t="s">
        <v>454</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448</v>
      </c>
      <c r="AB112" s="864"/>
      <c r="AC112" s="864"/>
      <c r="AD112" s="864"/>
      <c r="AE112" s="865"/>
      <c r="AF112" s="866" t="s">
        <v>455</v>
      </c>
      <c r="AG112" s="864"/>
      <c r="AH112" s="864"/>
      <c r="AI112" s="864"/>
      <c r="AJ112" s="865"/>
      <c r="AK112" s="866" t="s">
        <v>396</v>
      </c>
      <c r="AL112" s="864"/>
      <c r="AM112" s="864"/>
      <c r="AN112" s="864"/>
      <c r="AO112" s="865"/>
      <c r="AP112" s="911" t="s">
        <v>448</v>
      </c>
      <c r="AQ112" s="912"/>
      <c r="AR112" s="912"/>
      <c r="AS112" s="912"/>
      <c r="AT112" s="913"/>
      <c r="AU112" s="1023"/>
      <c r="AV112" s="1024"/>
      <c r="AW112" s="1024"/>
      <c r="AX112" s="1024"/>
      <c r="AY112" s="1024"/>
      <c r="AZ112" s="899" t="s">
        <v>456</v>
      </c>
      <c r="BA112" s="834"/>
      <c r="BB112" s="834"/>
      <c r="BC112" s="834"/>
      <c r="BD112" s="834"/>
      <c r="BE112" s="834"/>
      <c r="BF112" s="834"/>
      <c r="BG112" s="834"/>
      <c r="BH112" s="834"/>
      <c r="BI112" s="834"/>
      <c r="BJ112" s="834"/>
      <c r="BK112" s="834"/>
      <c r="BL112" s="834"/>
      <c r="BM112" s="834"/>
      <c r="BN112" s="834"/>
      <c r="BO112" s="834"/>
      <c r="BP112" s="835"/>
      <c r="BQ112" s="900">
        <v>7515521</v>
      </c>
      <c r="BR112" s="901"/>
      <c r="BS112" s="901"/>
      <c r="BT112" s="901"/>
      <c r="BU112" s="901"/>
      <c r="BV112" s="901">
        <v>7155235</v>
      </c>
      <c r="BW112" s="901"/>
      <c r="BX112" s="901"/>
      <c r="BY112" s="901"/>
      <c r="BZ112" s="901"/>
      <c r="CA112" s="901">
        <v>7073068</v>
      </c>
      <c r="CB112" s="901"/>
      <c r="CC112" s="901"/>
      <c r="CD112" s="901"/>
      <c r="CE112" s="901"/>
      <c r="CF112" s="962">
        <v>62.9</v>
      </c>
      <c r="CG112" s="963"/>
      <c r="CH112" s="963"/>
      <c r="CI112" s="963"/>
      <c r="CJ112" s="963"/>
      <c r="CK112" s="1018"/>
      <c r="CL112" s="905"/>
      <c r="CM112" s="908" t="s">
        <v>457</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396</v>
      </c>
      <c r="DH112" s="901"/>
      <c r="DI112" s="901"/>
      <c r="DJ112" s="901"/>
      <c r="DK112" s="901"/>
      <c r="DL112" s="901" t="s">
        <v>458</v>
      </c>
      <c r="DM112" s="901"/>
      <c r="DN112" s="901"/>
      <c r="DO112" s="901"/>
      <c r="DP112" s="901"/>
      <c r="DQ112" s="901" t="s">
        <v>455</v>
      </c>
      <c r="DR112" s="901"/>
      <c r="DS112" s="901"/>
      <c r="DT112" s="901"/>
      <c r="DU112" s="901"/>
      <c r="DV112" s="878" t="s">
        <v>459</v>
      </c>
      <c r="DW112" s="878"/>
      <c r="DX112" s="878"/>
      <c r="DY112" s="878"/>
      <c r="DZ112" s="879"/>
    </row>
    <row r="113" spans="1:130" s="248" customFormat="1" ht="26.25" customHeight="1">
      <c r="A113" s="1005"/>
      <c r="B113" s="1006"/>
      <c r="C113" s="834" t="s">
        <v>460</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715139</v>
      </c>
      <c r="AB113" s="1010"/>
      <c r="AC113" s="1010"/>
      <c r="AD113" s="1010"/>
      <c r="AE113" s="1011"/>
      <c r="AF113" s="1012">
        <v>664264</v>
      </c>
      <c r="AG113" s="1010"/>
      <c r="AH113" s="1010"/>
      <c r="AI113" s="1010"/>
      <c r="AJ113" s="1011"/>
      <c r="AK113" s="1012">
        <v>654513</v>
      </c>
      <c r="AL113" s="1010"/>
      <c r="AM113" s="1010"/>
      <c r="AN113" s="1010"/>
      <c r="AO113" s="1011"/>
      <c r="AP113" s="1013">
        <v>5.8</v>
      </c>
      <c r="AQ113" s="1014"/>
      <c r="AR113" s="1014"/>
      <c r="AS113" s="1014"/>
      <c r="AT113" s="1015"/>
      <c r="AU113" s="1023"/>
      <c r="AV113" s="1024"/>
      <c r="AW113" s="1024"/>
      <c r="AX113" s="1024"/>
      <c r="AY113" s="1024"/>
      <c r="AZ113" s="899" t="s">
        <v>461</v>
      </c>
      <c r="BA113" s="834"/>
      <c r="BB113" s="834"/>
      <c r="BC113" s="834"/>
      <c r="BD113" s="834"/>
      <c r="BE113" s="834"/>
      <c r="BF113" s="834"/>
      <c r="BG113" s="834"/>
      <c r="BH113" s="834"/>
      <c r="BI113" s="834"/>
      <c r="BJ113" s="834"/>
      <c r="BK113" s="834"/>
      <c r="BL113" s="834"/>
      <c r="BM113" s="834"/>
      <c r="BN113" s="834"/>
      <c r="BO113" s="834"/>
      <c r="BP113" s="835"/>
      <c r="BQ113" s="900">
        <v>74800</v>
      </c>
      <c r="BR113" s="901"/>
      <c r="BS113" s="901"/>
      <c r="BT113" s="901"/>
      <c r="BU113" s="901"/>
      <c r="BV113" s="901">
        <v>74800</v>
      </c>
      <c r="BW113" s="901"/>
      <c r="BX113" s="901"/>
      <c r="BY113" s="901"/>
      <c r="BZ113" s="901"/>
      <c r="CA113" s="901" t="s">
        <v>455</v>
      </c>
      <c r="CB113" s="901"/>
      <c r="CC113" s="901"/>
      <c r="CD113" s="901"/>
      <c r="CE113" s="901"/>
      <c r="CF113" s="962" t="s">
        <v>396</v>
      </c>
      <c r="CG113" s="963"/>
      <c r="CH113" s="963"/>
      <c r="CI113" s="963"/>
      <c r="CJ113" s="963"/>
      <c r="CK113" s="1018"/>
      <c r="CL113" s="905"/>
      <c r="CM113" s="908" t="s">
        <v>462</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458</v>
      </c>
      <c r="DH113" s="864"/>
      <c r="DI113" s="864"/>
      <c r="DJ113" s="864"/>
      <c r="DK113" s="865"/>
      <c r="DL113" s="866" t="s">
        <v>448</v>
      </c>
      <c r="DM113" s="864"/>
      <c r="DN113" s="864"/>
      <c r="DO113" s="864"/>
      <c r="DP113" s="865"/>
      <c r="DQ113" s="866" t="s">
        <v>458</v>
      </c>
      <c r="DR113" s="864"/>
      <c r="DS113" s="864"/>
      <c r="DT113" s="864"/>
      <c r="DU113" s="865"/>
      <c r="DV113" s="911" t="s">
        <v>396</v>
      </c>
      <c r="DW113" s="912"/>
      <c r="DX113" s="912"/>
      <c r="DY113" s="912"/>
      <c r="DZ113" s="913"/>
    </row>
    <row r="114" spans="1:130" s="248" customFormat="1" ht="26.25" customHeight="1">
      <c r="A114" s="1005"/>
      <c r="B114" s="1006"/>
      <c r="C114" s="834" t="s">
        <v>463</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458</v>
      </c>
      <c r="AB114" s="864"/>
      <c r="AC114" s="864"/>
      <c r="AD114" s="864"/>
      <c r="AE114" s="865"/>
      <c r="AF114" s="866" t="s">
        <v>396</v>
      </c>
      <c r="AG114" s="864"/>
      <c r="AH114" s="864"/>
      <c r="AI114" s="864"/>
      <c r="AJ114" s="865"/>
      <c r="AK114" s="866" t="s">
        <v>458</v>
      </c>
      <c r="AL114" s="864"/>
      <c r="AM114" s="864"/>
      <c r="AN114" s="864"/>
      <c r="AO114" s="865"/>
      <c r="AP114" s="911" t="s">
        <v>448</v>
      </c>
      <c r="AQ114" s="912"/>
      <c r="AR114" s="912"/>
      <c r="AS114" s="912"/>
      <c r="AT114" s="913"/>
      <c r="AU114" s="1023"/>
      <c r="AV114" s="1024"/>
      <c r="AW114" s="1024"/>
      <c r="AX114" s="1024"/>
      <c r="AY114" s="1024"/>
      <c r="AZ114" s="899" t="s">
        <v>464</v>
      </c>
      <c r="BA114" s="834"/>
      <c r="BB114" s="834"/>
      <c r="BC114" s="834"/>
      <c r="BD114" s="834"/>
      <c r="BE114" s="834"/>
      <c r="BF114" s="834"/>
      <c r="BG114" s="834"/>
      <c r="BH114" s="834"/>
      <c r="BI114" s="834"/>
      <c r="BJ114" s="834"/>
      <c r="BK114" s="834"/>
      <c r="BL114" s="834"/>
      <c r="BM114" s="834"/>
      <c r="BN114" s="834"/>
      <c r="BO114" s="834"/>
      <c r="BP114" s="835"/>
      <c r="BQ114" s="900">
        <v>4872759</v>
      </c>
      <c r="BR114" s="901"/>
      <c r="BS114" s="901"/>
      <c r="BT114" s="901"/>
      <c r="BU114" s="901"/>
      <c r="BV114" s="901">
        <v>4831160</v>
      </c>
      <c r="BW114" s="901"/>
      <c r="BX114" s="901"/>
      <c r="BY114" s="901"/>
      <c r="BZ114" s="901"/>
      <c r="CA114" s="901">
        <v>4775686</v>
      </c>
      <c r="CB114" s="901"/>
      <c r="CC114" s="901"/>
      <c r="CD114" s="901"/>
      <c r="CE114" s="901"/>
      <c r="CF114" s="962">
        <v>42.5</v>
      </c>
      <c r="CG114" s="963"/>
      <c r="CH114" s="963"/>
      <c r="CI114" s="963"/>
      <c r="CJ114" s="963"/>
      <c r="CK114" s="1018"/>
      <c r="CL114" s="905"/>
      <c r="CM114" s="908" t="s">
        <v>465</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448</v>
      </c>
      <c r="DH114" s="864"/>
      <c r="DI114" s="864"/>
      <c r="DJ114" s="864"/>
      <c r="DK114" s="865"/>
      <c r="DL114" s="866" t="s">
        <v>396</v>
      </c>
      <c r="DM114" s="864"/>
      <c r="DN114" s="864"/>
      <c r="DO114" s="864"/>
      <c r="DP114" s="865"/>
      <c r="DQ114" s="866" t="s">
        <v>448</v>
      </c>
      <c r="DR114" s="864"/>
      <c r="DS114" s="864"/>
      <c r="DT114" s="864"/>
      <c r="DU114" s="865"/>
      <c r="DV114" s="911" t="s">
        <v>396</v>
      </c>
      <c r="DW114" s="912"/>
      <c r="DX114" s="912"/>
      <c r="DY114" s="912"/>
      <c r="DZ114" s="913"/>
    </row>
    <row r="115" spans="1:130" s="248" customFormat="1" ht="26.25" customHeight="1">
      <c r="A115" s="1005"/>
      <c r="B115" s="1006"/>
      <c r="C115" s="834" t="s">
        <v>466</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452</v>
      </c>
      <c r="AB115" s="1010"/>
      <c r="AC115" s="1010"/>
      <c r="AD115" s="1010"/>
      <c r="AE115" s="1011"/>
      <c r="AF115" s="1012" t="s">
        <v>455</v>
      </c>
      <c r="AG115" s="1010"/>
      <c r="AH115" s="1010"/>
      <c r="AI115" s="1010"/>
      <c r="AJ115" s="1011"/>
      <c r="AK115" s="1012" t="s">
        <v>396</v>
      </c>
      <c r="AL115" s="1010"/>
      <c r="AM115" s="1010"/>
      <c r="AN115" s="1010"/>
      <c r="AO115" s="1011"/>
      <c r="AP115" s="1013" t="s">
        <v>455</v>
      </c>
      <c r="AQ115" s="1014"/>
      <c r="AR115" s="1014"/>
      <c r="AS115" s="1014"/>
      <c r="AT115" s="1015"/>
      <c r="AU115" s="1023"/>
      <c r="AV115" s="1024"/>
      <c r="AW115" s="1024"/>
      <c r="AX115" s="1024"/>
      <c r="AY115" s="1024"/>
      <c r="AZ115" s="899" t="s">
        <v>467</v>
      </c>
      <c r="BA115" s="834"/>
      <c r="BB115" s="834"/>
      <c r="BC115" s="834"/>
      <c r="BD115" s="834"/>
      <c r="BE115" s="834"/>
      <c r="BF115" s="834"/>
      <c r="BG115" s="834"/>
      <c r="BH115" s="834"/>
      <c r="BI115" s="834"/>
      <c r="BJ115" s="834"/>
      <c r="BK115" s="834"/>
      <c r="BL115" s="834"/>
      <c r="BM115" s="834"/>
      <c r="BN115" s="834"/>
      <c r="BO115" s="834"/>
      <c r="BP115" s="835"/>
      <c r="BQ115" s="900">
        <v>5736</v>
      </c>
      <c r="BR115" s="901"/>
      <c r="BS115" s="901"/>
      <c r="BT115" s="901"/>
      <c r="BU115" s="901"/>
      <c r="BV115" s="901" t="s">
        <v>396</v>
      </c>
      <c r="BW115" s="901"/>
      <c r="BX115" s="901"/>
      <c r="BY115" s="901"/>
      <c r="BZ115" s="901"/>
      <c r="CA115" s="901" t="s">
        <v>468</v>
      </c>
      <c r="CB115" s="901"/>
      <c r="CC115" s="901"/>
      <c r="CD115" s="901"/>
      <c r="CE115" s="901"/>
      <c r="CF115" s="962" t="s">
        <v>455</v>
      </c>
      <c r="CG115" s="963"/>
      <c r="CH115" s="963"/>
      <c r="CI115" s="963"/>
      <c r="CJ115" s="963"/>
      <c r="CK115" s="1018"/>
      <c r="CL115" s="905"/>
      <c r="CM115" s="899" t="s">
        <v>469</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396</v>
      </c>
      <c r="DH115" s="864"/>
      <c r="DI115" s="864"/>
      <c r="DJ115" s="864"/>
      <c r="DK115" s="865"/>
      <c r="DL115" s="866" t="s">
        <v>452</v>
      </c>
      <c r="DM115" s="864"/>
      <c r="DN115" s="864"/>
      <c r="DO115" s="864"/>
      <c r="DP115" s="865"/>
      <c r="DQ115" s="866" t="s">
        <v>448</v>
      </c>
      <c r="DR115" s="864"/>
      <c r="DS115" s="864"/>
      <c r="DT115" s="864"/>
      <c r="DU115" s="865"/>
      <c r="DV115" s="911" t="s">
        <v>458</v>
      </c>
      <c r="DW115" s="912"/>
      <c r="DX115" s="912"/>
      <c r="DY115" s="912"/>
      <c r="DZ115" s="913"/>
    </row>
    <row r="116" spans="1:130" s="248" customFormat="1" ht="26.25" customHeight="1">
      <c r="A116" s="1007"/>
      <c r="B116" s="1008"/>
      <c r="C116" s="967" t="s">
        <v>470</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448</v>
      </c>
      <c r="AB116" s="864"/>
      <c r="AC116" s="864"/>
      <c r="AD116" s="864"/>
      <c r="AE116" s="865"/>
      <c r="AF116" s="866" t="s">
        <v>458</v>
      </c>
      <c r="AG116" s="864"/>
      <c r="AH116" s="864"/>
      <c r="AI116" s="864"/>
      <c r="AJ116" s="865"/>
      <c r="AK116" s="866" t="s">
        <v>396</v>
      </c>
      <c r="AL116" s="864"/>
      <c r="AM116" s="864"/>
      <c r="AN116" s="864"/>
      <c r="AO116" s="865"/>
      <c r="AP116" s="911" t="s">
        <v>452</v>
      </c>
      <c r="AQ116" s="912"/>
      <c r="AR116" s="912"/>
      <c r="AS116" s="912"/>
      <c r="AT116" s="913"/>
      <c r="AU116" s="1023"/>
      <c r="AV116" s="1024"/>
      <c r="AW116" s="1024"/>
      <c r="AX116" s="1024"/>
      <c r="AY116" s="1024"/>
      <c r="AZ116" s="950" t="s">
        <v>471</v>
      </c>
      <c r="BA116" s="951"/>
      <c r="BB116" s="951"/>
      <c r="BC116" s="951"/>
      <c r="BD116" s="951"/>
      <c r="BE116" s="951"/>
      <c r="BF116" s="951"/>
      <c r="BG116" s="951"/>
      <c r="BH116" s="951"/>
      <c r="BI116" s="951"/>
      <c r="BJ116" s="951"/>
      <c r="BK116" s="951"/>
      <c r="BL116" s="951"/>
      <c r="BM116" s="951"/>
      <c r="BN116" s="951"/>
      <c r="BO116" s="951"/>
      <c r="BP116" s="952"/>
      <c r="BQ116" s="900" t="s">
        <v>448</v>
      </c>
      <c r="BR116" s="901"/>
      <c r="BS116" s="901"/>
      <c r="BT116" s="901"/>
      <c r="BU116" s="901"/>
      <c r="BV116" s="901" t="s">
        <v>448</v>
      </c>
      <c r="BW116" s="901"/>
      <c r="BX116" s="901"/>
      <c r="BY116" s="901"/>
      <c r="BZ116" s="901"/>
      <c r="CA116" s="901" t="s">
        <v>448</v>
      </c>
      <c r="CB116" s="901"/>
      <c r="CC116" s="901"/>
      <c r="CD116" s="901"/>
      <c r="CE116" s="901"/>
      <c r="CF116" s="962" t="s">
        <v>452</v>
      </c>
      <c r="CG116" s="963"/>
      <c r="CH116" s="963"/>
      <c r="CI116" s="963"/>
      <c r="CJ116" s="963"/>
      <c r="CK116" s="1018"/>
      <c r="CL116" s="905"/>
      <c r="CM116" s="908" t="s">
        <v>472</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396</v>
      </c>
      <c r="DH116" s="864"/>
      <c r="DI116" s="864"/>
      <c r="DJ116" s="864"/>
      <c r="DK116" s="865"/>
      <c r="DL116" s="866" t="s">
        <v>452</v>
      </c>
      <c r="DM116" s="864"/>
      <c r="DN116" s="864"/>
      <c r="DO116" s="864"/>
      <c r="DP116" s="865"/>
      <c r="DQ116" s="866" t="s">
        <v>458</v>
      </c>
      <c r="DR116" s="864"/>
      <c r="DS116" s="864"/>
      <c r="DT116" s="864"/>
      <c r="DU116" s="865"/>
      <c r="DV116" s="911" t="s">
        <v>396</v>
      </c>
      <c r="DW116" s="912"/>
      <c r="DX116" s="912"/>
      <c r="DY116" s="912"/>
      <c r="DZ116" s="913"/>
    </row>
    <row r="117" spans="1:130" s="248" customFormat="1" ht="26.25" customHeight="1">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473</v>
      </c>
      <c r="Z117" s="990"/>
      <c r="AA117" s="995">
        <v>3655609</v>
      </c>
      <c r="AB117" s="996"/>
      <c r="AC117" s="996"/>
      <c r="AD117" s="996"/>
      <c r="AE117" s="997"/>
      <c r="AF117" s="998">
        <v>3476553</v>
      </c>
      <c r="AG117" s="996"/>
      <c r="AH117" s="996"/>
      <c r="AI117" s="996"/>
      <c r="AJ117" s="997"/>
      <c r="AK117" s="998">
        <v>3468799</v>
      </c>
      <c r="AL117" s="996"/>
      <c r="AM117" s="996"/>
      <c r="AN117" s="996"/>
      <c r="AO117" s="997"/>
      <c r="AP117" s="999"/>
      <c r="AQ117" s="1000"/>
      <c r="AR117" s="1000"/>
      <c r="AS117" s="1000"/>
      <c r="AT117" s="1001"/>
      <c r="AU117" s="1023"/>
      <c r="AV117" s="1024"/>
      <c r="AW117" s="1024"/>
      <c r="AX117" s="1024"/>
      <c r="AY117" s="1024"/>
      <c r="AZ117" s="950" t="s">
        <v>474</v>
      </c>
      <c r="BA117" s="951"/>
      <c r="BB117" s="951"/>
      <c r="BC117" s="951"/>
      <c r="BD117" s="951"/>
      <c r="BE117" s="951"/>
      <c r="BF117" s="951"/>
      <c r="BG117" s="951"/>
      <c r="BH117" s="951"/>
      <c r="BI117" s="951"/>
      <c r="BJ117" s="951"/>
      <c r="BK117" s="951"/>
      <c r="BL117" s="951"/>
      <c r="BM117" s="951"/>
      <c r="BN117" s="951"/>
      <c r="BO117" s="951"/>
      <c r="BP117" s="952"/>
      <c r="BQ117" s="900" t="s">
        <v>455</v>
      </c>
      <c r="BR117" s="901"/>
      <c r="BS117" s="901"/>
      <c r="BT117" s="901"/>
      <c r="BU117" s="901"/>
      <c r="BV117" s="901" t="s">
        <v>448</v>
      </c>
      <c r="BW117" s="901"/>
      <c r="BX117" s="901"/>
      <c r="BY117" s="901"/>
      <c r="BZ117" s="901"/>
      <c r="CA117" s="901" t="s">
        <v>458</v>
      </c>
      <c r="CB117" s="901"/>
      <c r="CC117" s="901"/>
      <c r="CD117" s="901"/>
      <c r="CE117" s="901"/>
      <c r="CF117" s="962" t="s">
        <v>455</v>
      </c>
      <c r="CG117" s="963"/>
      <c r="CH117" s="963"/>
      <c r="CI117" s="963"/>
      <c r="CJ117" s="963"/>
      <c r="CK117" s="1018"/>
      <c r="CL117" s="905"/>
      <c r="CM117" s="908" t="s">
        <v>475</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448</v>
      </c>
      <c r="DH117" s="864"/>
      <c r="DI117" s="864"/>
      <c r="DJ117" s="864"/>
      <c r="DK117" s="865"/>
      <c r="DL117" s="866" t="s">
        <v>396</v>
      </c>
      <c r="DM117" s="864"/>
      <c r="DN117" s="864"/>
      <c r="DO117" s="864"/>
      <c r="DP117" s="865"/>
      <c r="DQ117" s="866" t="s">
        <v>396</v>
      </c>
      <c r="DR117" s="864"/>
      <c r="DS117" s="864"/>
      <c r="DT117" s="864"/>
      <c r="DU117" s="865"/>
      <c r="DV117" s="911" t="s">
        <v>396</v>
      </c>
      <c r="DW117" s="912"/>
      <c r="DX117" s="912"/>
      <c r="DY117" s="912"/>
      <c r="DZ117" s="913"/>
    </row>
    <row r="118" spans="1:130" s="248" customFormat="1" ht="26.25" customHeight="1">
      <c r="A118" s="988" t="s">
        <v>443</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440</v>
      </c>
      <c r="AB118" s="989"/>
      <c r="AC118" s="989"/>
      <c r="AD118" s="989"/>
      <c r="AE118" s="990"/>
      <c r="AF118" s="991" t="s">
        <v>441</v>
      </c>
      <c r="AG118" s="989"/>
      <c r="AH118" s="989"/>
      <c r="AI118" s="989"/>
      <c r="AJ118" s="990"/>
      <c r="AK118" s="991" t="s">
        <v>307</v>
      </c>
      <c r="AL118" s="989"/>
      <c r="AM118" s="989"/>
      <c r="AN118" s="989"/>
      <c r="AO118" s="990"/>
      <c r="AP118" s="992" t="s">
        <v>442</v>
      </c>
      <c r="AQ118" s="993"/>
      <c r="AR118" s="993"/>
      <c r="AS118" s="993"/>
      <c r="AT118" s="994"/>
      <c r="AU118" s="1023"/>
      <c r="AV118" s="1024"/>
      <c r="AW118" s="1024"/>
      <c r="AX118" s="1024"/>
      <c r="AY118" s="1024"/>
      <c r="AZ118" s="966" t="s">
        <v>476</v>
      </c>
      <c r="BA118" s="967"/>
      <c r="BB118" s="967"/>
      <c r="BC118" s="967"/>
      <c r="BD118" s="967"/>
      <c r="BE118" s="967"/>
      <c r="BF118" s="967"/>
      <c r="BG118" s="967"/>
      <c r="BH118" s="967"/>
      <c r="BI118" s="967"/>
      <c r="BJ118" s="967"/>
      <c r="BK118" s="967"/>
      <c r="BL118" s="967"/>
      <c r="BM118" s="967"/>
      <c r="BN118" s="967"/>
      <c r="BO118" s="967"/>
      <c r="BP118" s="968"/>
      <c r="BQ118" s="969" t="s">
        <v>396</v>
      </c>
      <c r="BR118" s="932"/>
      <c r="BS118" s="932"/>
      <c r="BT118" s="932"/>
      <c r="BU118" s="932"/>
      <c r="BV118" s="932" t="s">
        <v>448</v>
      </c>
      <c r="BW118" s="932"/>
      <c r="BX118" s="932"/>
      <c r="BY118" s="932"/>
      <c r="BZ118" s="932"/>
      <c r="CA118" s="932" t="s">
        <v>448</v>
      </c>
      <c r="CB118" s="932"/>
      <c r="CC118" s="932"/>
      <c r="CD118" s="932"/>
      <c r="CE118" s="932"/>
      <c r="CF118" s="962" t="s">
        <v>468</v>
      </c>
      <c r="CG118" s="963"/>
      <c r="CH118" s="963"/>
      <c r="CI118" s="963"/>
      <c r="CJ118" s="963"/>
      <c r="CK118" s="1018"/>
      <c r="CL118" s="905"/>
      <c r="CM118" s="908" t="s">
        <v>477</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448</v>
      </c>
      <c r="DH118" s="864"/>
      <c r="DI118" s="864"/>
      <c r="DJ118" s="864"/>
      <c r="DK118" s="865"/>
      <c r="DL118" s="866" t="s">
        <v>458</v>
      </c>
      <c r="DM118" s="864"/>
      <c r="DN118" s="864"/>
      <c r="DO118" s="864"/>
      <c r="DP118" s="865"/>
      <c r="DQ118" s="866" t="s">
        <v>458</v>
      </c>
      <c r="DR118" s="864"/>
      <c r="DS118" s="864"/>
      <c r="DT118" s="864"/>
      <c r="DU118" s="865"/>
      <c r="DV118" s="911" t="s">
        <v>452</v>
      </c>
      <c r="DW118" s="912"/>
      <c r="DX118" s="912"/>
      <c r="DY118" s="912"/>
      <c r="DZ118" s="913"/>
    </row>
    <row r="119" spans="1:130" s="248" customFormat="1" ht="26.25" customHeight="1">
      <c r="A119" s="902" t="s">
        <v>446</v>
      </c>
      <c r="B119" s="903"/>
      <c r="C119" s="978" t="s">
        <v>447</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396</v>
      </c>
      <c r="AB119" s="982"/>
      <c r="AC119" s="982"/>
      <c r="AD119" s="982"/>
      <c r="AE119" s="983"/>
      <c r="AF119" s="984" t="s">
        <v>452</v>
      </c>
      <c r="AG119" s="982"/>
      <c r="AH119" s="982"/>
      <c r="AI119" s="982"/>
      <c r="AJ119" s="983"/>
      <c r="AK119" s="984" t="s">
        <v>455</v>
      </c>
      <c r="AL119" s="982"/>
      <c r="AM119" s="982"/>
      <c r="AN119" s="982"/>
      <c r="AO119" s="983"/>
      <c r="AP119" s="985" t="s">
        <v>452</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478</v>
      </c>
      <c r="BP119" s="965"/>
      <c r="BQ119" s="969">
        <v>37504687</v>
      </c>
      <c r="BR119" s="932"/>
      <c r="BS119" s="932"/>
      <c r="BT119" s="932"/>
      <c r="BU119" s="932"/>
      <c r="BV119" s="932">
        <v>36447951</v>
      </c>
      <c r="BW119" s="932"/>
      <c r="BX119" s="932"/>
      <c r="BY119" s="932"/>
      <c r="BZ119" s="932"/>
      <c r="CA119" s="932">
        <v>36693730</v>
      </c>
      <c r="CB119" s="932"/>
      <c r="CC119" s="932"/>
      <c r="CD119" s="932"/>
      <c r="CE119" s="932"/>
      <c r="CF119" s="830"/>
      <c r="CG119" s="831"/>
      <c r="CH119" s="831"/>
      <c r="CI119" s="831"/>
      <c r="CJ119" s="921"/>
      <c r="CK119" s="1019"/>
      <c r="CL119" s="907"/>
      <c r="CM119" s="925" t="s">
        <v>479</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396</v>
      </c>
      <c r="DH119" s="847"/>
      <c r="DI119" s="847"/>
      <c r="DJ119" s="847"/>
      <c r="DK119" s="848"/>
      <c r="DL119" s="849" t="s">
        <v>448</v>
      </c>
      <c r="DM119" s="847"/>
      <c r="DN119" s="847"/>
      <c r="DO119" s="847"/>
      <c r="DP119" s="848"/>
      <c r="DQ119" s="849" t="s">
        <v>452</v>
      </c>
      <c r="DR119" s="847"/>
      <c r="DS119" s="847"/>
      <c r="DT119" s="847"/>
      <c r="DU119" s="848"/>
      <c r="DV119" s="935" t="s">
        <v>256</v>
      </c>
      <c r="DW119" s="936"/>
      <c r="DX119" s="936"/>
      <c r="DY119" s="936"/>
      <c r="DZ119" s="937"/>
    </row>
    <row r="120" spans="1:130" s="248" customFormat="1" ht="26.25" customHeight="1">
      <c r="A120" s="904"/>
      <c r="B120" s="905"/>
      <c r="C120" s="908" t="s">
        <v>451</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448</v>
      </c>
      <c r="AB120" s="864"/>
      <c r="AC120" s="864"/>
      <c r="AD120" s="864"/>
      <c r="AE120" s="865"/>
      <c r="AF120" s="866" t="s">
        <v>448</v>
      </c>
      <c r="AG120" s="864"/>
      <c r="AH120" s="864"/>
      <c r="AI120" s="864"/>
      <c r="AJ120" s="865"/>
      <c r="AK120" s="866" t="s">
        <v>452</v>
      </c>
      <c r="AL120" s="864"/>
      <c r="AM120" s="864"/>
      <c r="AN120" s="864"/>
      <c r="AO120" s="865"/>
      <c r="AP120" s="911" t="s">
        <v>448</v>
      </c>
      <c r="AQ120" s="912"/>
      <c r="AR120" s="912"/>
      <c r="AS120" s="912"/>
      <c r="AT120" s="913"/>
      <c r="AU120" s="970" t="s">
        <v>480</v>
      </c>
      <c r="AV120" s="971"/>
      <c r="AW120" s="971"/>
      <c r="AX120" s="971"/>
      <c r="AY120" s="972"/>
      <c r="AZ120" s="947" t="s">
        <v>481</v>
      </c>
      <c r="BA120" s="892"/>
      <c r="BB120" s="892"/>
      <c r="BC120" s="892"/>
      <c r="BD120" s="892"/>
      <c r="BE120" s="892"/>
      <c r="BF120" s="892"/>
      <c r="BG120" s="892"/>
      <c r="BH120" s="892"/>
      <c r="BI120" s="892"/>
      <c r="BJ120" s="892"/>
      <c r="BK120" s="892"/>
      <c r="BL120" s="892"/>
      <c r="BM120" s="892"/>
      <c r="BN120" s="892"/>
      <c r="BO120" s="892"/>
      <c r="BP120" s="893"/>
      <c r="BQ120" s="948">
        <v>11831471</v>
      </c>
      <c r="BR120" s="929"/>
      <c r="BS120" s="929"/>
      <c r="BT120" s="929"/>
      <c r="BU120" s="929"/>
      <c r="BV120" s="929">
        <v>10106567</v>
      </c>
      <c r="BW120" s="929"/>
      <c r="BX120" s="929"/>
      <c r="BY120" s="929"/>
      <c r="BZ120" s="929"/>
      <c r="CA120" s="929">
        <v>10069800</v>
      </c>
      <c r="CB120" s="929"/>
      <c r="CC120" s="929"/>
      <c r="CD120" s="929"/>
      <c r="CE120" s="929"/>
      <c r="CF120" s="953">
        <v>89.6</v>
      </c>
      <c r="CG120" s="954"/>
      <c r="CH120" s="954"/>
      <c r="CI120" s="954"/>
      <c r="CJ120" s="954"/>
      <c r="CK120" s="955" t="s">
        <v>482</v>
      </c>
      <c r="CL120" s="939"/>
      <c r="CM120" s="939"/>
      <c r="CN120" s="939"/>
      <c r="CO120" s="940"/>
      <c r="CP120" s="959" t="s">
        <v>413</v>
      </c>
      <c r="CQ120" s="960"/>
      <c r="CR120" s="960"/>
      <c r="CS120" s="960"/>
      <c r="CT120" s="960"/>
      <c r="CU120" s="960"/>
      <c r="CV120" s="960"/>
      <c r="CW120" s="960"/>
      <c r="CX120" s="960"/>
      <c r="CY120" s="960"/>
      <c r="CZ120" s="960"/>
      <c r="DA120" s="960"/>
      <c r="DB120" s="960"/>
      <c r="DC120" s="960"/>
      <c r="DD120" s="960"/>
      <c r="DE120" s="960"/>
      <c r="DF120" s="961"/>
      <c r="DG120" s="948" t="s">
        <v>458</v>
      </c>
      <c r="DH120" s="929"/>
      <c r="DI120" s="929"/>
      <c r="DJ120" s="929"/>
      <c r="DK120" s="929"/>
      <c r="DL120" s="929">
        <v>5218744</v>
      </c>
      <c r="DM120" s="929"/>
      <c r="DN120" s="929"/>
      <c r="DO120" s="929"/>
      <c r="DP120" s="929"/>
      <c r="DQ120" s="929">
        <v>5124870</v>
      </c>
      <c r="DR120" s="929"/>
      <c r="DS120" s="929"/>
      <c r="DT120" s="929"/>
      <c r="DU120" s="929"/>
      <c r="DV120" s="930">
        <v>45.6</v>
      </c>
      <c r="DW120" s="930"/>
      <c r="DX120" s="930"/>
      <c r="DY120" s="930"/>
      <c r="DZ120" s="931"/>
    </row>
    <row r="121" spans="1:130" s="248" customFormat="1" ht="26.25" customHeight="1">
      <c r="A121" s="904"/>
      <c r="B121" s="905"/>
      <c r="C121" s="950" t="s">
        <v>483</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448</v>
      </c>
      <c r="AB121" s="864"/>
      <c r="AC121" s="864"/>
      <c r="AD121" s="864"/>
      <c r="AE121" s="865"/>
      <c r="AF121" s="866" t="s">
        <v>256</v>
      </c>
      <c r="AG121" s="864"/>
      <c r="AH121" s="864"/>
      <c r="AI121" s="864"/>
      <c r="AJ121" s="865"/>
      <c r="AK121" s="866" t="s">
        <v>452</v>
      </c>
      <c r="AL121" s="864"/>
      <c r="AM121" s="864"/>
      <c r="AN121" s="864"/>
      <c r="AO121" s="865"/>
      <c r="AP121" s="911" t="s">
        <v>256</v>
      </c>
      <c r="AQ121" s="912"/>
      <c r="AR121" s="912"/>
      <c r="AS121" s="912"/>
      <c r="AT121" s="913"/>
      <c r="AU121" s="973"/>
      <c r="AV121" s="974"/>
      <c r="AW121" s="974"/>
      <c r="AX121" s="974"/>
      <c r="AY121" s="975"/>
      <c r="AZ121" s="899" t="s">
        <v>484</v>
      </c>
      <c r="BA121" s="834"/>
      <c r="BB121" s="834"/>
      <c r="BC121" s="834"/>
      <c r="BD121" s="834"/>
      <c r="BE121" s="834"/>
      <c r="BF121" s="834"/>
      <c r="BG121" s="834"/>
      <c r="BH121" s="834"/>
      <c r="BI121" s="834"/>
      <c r="BJ121" s="834"/>
      <c r="BK121" s="834"/>
      <c r="BL121" s="834"/>
      <c r="BM121" s="834"/>
      <c r="BN121" s="834"/>
      <c r="BO121" s="834"/>
      <c r="BP121" s="835"/>
      <c r="BQ121" s="900">
        <v>568909</v>
      </c>
      <c r="BR121" s="901"/>
      <c r="BS121" s="901"/>
      <c r="BT121" s="901"/>
      <c r="BU121" s="901"/>
      <c r="BV121" s="901">
        <v>411264</v>
      </c>
      <c r="BW121" s="901"/>
      <c r="BX121" s="901"/>
      <c r="BY121" s="901"/>
      <c r="BZ121" s="901"/>
      <c r="CA121" s="901">
        <v>339524</v>
      </c>
      <c r="CB121" s="901"/>
      <c r="CC121" s="901"/>
      <c r="CD121" s="901"/>
      <c r="CE121" s="901"/>
      <c r="CF121" s="962">
        <v>3</v>
      </c>
      <c r="CG121" s="963"/>
      <c r="CH121" s="963"/>
      <c r="CI121" s="963"/>
      <c r="CJ121" s="963"/>
      <c r="CK121" s="956"/>
      <c r="CL121" s="942"/>
      <c r="CM121" s="942"/>
      <c r="CN121" s="942"/>
      <c r="CO121" s="943"/>
      <c r="CP121" s="922" t="s">
        <v>485</v>
      </c>
      <c r="CQ121" s="923"/>
      <c r="CR121" s="923"/>
      <c r="CS121" s="923"/>
      <c r="CT121" s="923"/>
      <c r="CU121" s="923"/>
      <c r="CV121" s="923"/>
      <c r="CW121" s="923"/>
      <c r="CX121" s="923"/>
      <c r="CY121" s="923"/>
      <c r="CZ121" s="923"/>
      <c r="DA121" s="923"/>
      <c r="DB121" s="923"/>
      <c r="DC121" s="923"/>
      <c r="DD121" s="923"/>
      <c r="DE121" s="923"/>
      <c r="DF121" s="924"/>
      <c r="DG121" s="900">
        <v>1825443</v>
      </c>
      <c r="DH121" s="901"/>
      <c r="DI121" s="901"/>
      <c r="DJ121" s="901"/>
      <c r="DK121" s="901"/>
      <c r="DL121" s="901">
        <v>1814781</v>
      </c>
      <c r="DM121" s="901"/>
      <c r="DN121" s="901"/>
      <c r="DO121" s="901"/>
      <c r="DP121" s="901"/>
      <c r="DQ121" s="901">
        <v>1839016</v>
      </c>
      <c r="DR121" s="901"/>
      <c r="DS121" s="901"/>
      <c r="DT121" s="901"/>
      <c r="DU121" s="901"/>
      <c r="DV121" s="878">
        <v>16.399999999999999</v>
      </c>
      <c r="DW121" s="878"/>
      <c r="DX121" s="878"/>
      <c r="DY121" s="878"/>
      <c r="DZ121" s="879"/>
    </row>
    <row r="122" spans="1:130" s="248" customFormat="1" ht="26.25" customHeight="1">
      <c r="A122" s="904"/>
      <c r="B122" s="905"/>
      <c r="C122" s="908" t="s">
        <v>465</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448</v>
      </c>
      <c r="AB122" s="864"/>
      <c r="AC122" s="864"/>
      <c r="AD122" s="864"/>
      <c r="AE122" s="865"/>
      <c r="AF122" s="866" t="s">
        <v>458</v>
      </c>
      <c r="AG122" s="864"/>
      <c r="AH122" s="864"/>
      <c r="AI122" s="864"/>
      <c r="AJ122" s="865"/>
      <c r="AK122" s="866" t="s">
        <v>448</v>
      </c>
      <c r="AL122" s="864"/>
      <c r="AM122" s="864"/>
      <c r="AN122" s="864"/>
      <c r="AO122" s="865"/>
      <c r="AP122" s="911" t="s">
        <v>458</v>
      </c>
      <c r="AQ122" s="912"/>
      <c r="AR122" s="912"/>
      <c r="AS122" s="912"/>
      <c r="AT122" s="913"/>
      <c r="AU122" s="973"/>
      <c r="AV122" s="974"/>
      <c r="AW122" s="974"/>
      <c r="AX122" s="974"/>
      <c r="AY122" s="975"/>
      <c r="AZ122" s="966" t="s">
        <v>486</v>
      </c>
      <c r="BA122" s="967"/>
      <c r="BB122" s="967"/>
      <c r="BC122" s="967"/>
      <c r="BD122" s="967"/>
      <c r="BE122" s="967"/>
      <c r="BF122" s="967"/>
      <c r="BG122" s="967"/>
      <c r="BH122" s="967"/>
      <c r="BI122" s="967"/>
      <c r="BJ122" s="967"/>
      <c r="BK122" s="967"/>
      <c r="BL122" s="967"/>
      <c r="BM122" s="967"/>
      <c r="BN122" s="967"/>
      <c r="BO122" s="967"/>
      <c r="BP122" s="968"/>
      <c r="BQ122" s="969">
        <v>23512837</v>
      </c>
      <c r="BR122" s="932"/>
      <c r="BS122" s="932"/>
      <c r="BT122" s="932"/>
      <c r="BU122" s="932"/>
      <c r="BV122" s="932">
        <v>23090390</v>
      </c>
      <c r="BW122" s="932"/>
      <c r="BX122" s="932"/>
      <c r="BY122" s="932"/>
      <c r="BZ122" s="932"/>
      <c r="CA122" s="932">
        <v>23485235</v>
      </c>
      <c r="CB122" s="932"/>
      <c r="CC122" s="932"/>
      <c r="CD122" s="932"/>
      <c r="CE122" s="932"/>
      <c r="CF122" s="933">
        <v>208.9</v>
      </c>
      <c r="CG122" s="934"/>
      <c r="CH122" s="934"/>
      <c r="CI122" s="934"/>
      <c r="CJ122" s="934"/>
      <c r="CK122" s="956"/>
      <c r="CL122" s="942"/>
      <c r="CM122" s="942"/>
      <c r="CN122" s="942"/>
      <c r="CO122" s="943"/>
      <c r="CP122" s="922" t="s">
        <v>487</v>
      </c>
      <c r="CQ122" s="923"/>
      <c r="CR122" s="923"/>
      <c r="CS122" s="923"/>
      <c r="CT122" s="923"/>
      <c r="CU122" s="923"/>
      <c r="CV122" s="923"/>
      <c r="CW122" s="923"/>
      <c r="CX122" s="923"/>
      <c r="CY122" s="923"/>
      <c r="CZ122" s="923"/>
      <c r="DA122" s="923"/>
      <c r="DB122" s="923"/>
      <c r="DC122" s="923"/>
      <c r="DD122" s="923"/>
      <c r="DE122" s="923"/>
      <c r="DF122" s="924"/>
      <c r="DG122" s="900">
        <v>106785</v>
      </c>
      <c r="DH122" s="901"/>
      <c r="DI122" s="901"/>
      <c r="DJ122" s="901"/>
      <c r="DK122" s="901"/>
      <c r="DL122" s="901">
        <v>103069</v>
      </c>
      <c r="DM122" s="901"/>
      <c r="DN122" s="901"/>
      <c r="DO122" s="901"/>
      <c r="DP122" s="901"/>
      <c r="DQ122" s="901">
        <v>93713</v>
      </c>
      <c r="DR122" s="901"/>
      <c r="DS122" s="901"/>
      <c r="DT122" s="901"/>
      <c r="DU122" s="901"/>
      <c r="DV122" s="878">
        <v>0.8</v>
      </c>
      <c r="DW122" s="878"/>
      <c r="DX122" s="878"/>
      <c r="DY122" s="878"/>
      <c r="DZ122" s="879"/>
    </row>
    <row r="123" spans="1:130" s="248" customFormat="1" ht="26.25" customHeight="1">
      <c r="A123" s="904"/>
      <c r="B123" s="905"/>
      <c r="C123" s="908" t="s">
        <v>472</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256</v>
      </c>
      <c r="AB123" s="864"/>
      <c r="AC123" s="864"/>
      <c r="AD123" s="864"/>
      <c r="AE123" s="865"/>
      <c r="AF123" s="866" t="s">
        <v>448</v>
      </c>
      <c r="AG123" s="864"/>
      <c r="AH123" s="864"/>
      <c r="AI123" s="864"/>
      <c r="AJ123" s="865"/>
      <c r="AK123" s="866" t="s">
        <v>256</v>
      </c>
      <c r="AL123" s="864"/>
      <c r="AM123" s="864"/>
      <c r="AN123" s="864"/>
      <c r="AO123" s="865"/>
      <c r="AP123" s="911" t="s">
        <v>448</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488</v>
      </c>
      <c r="BP123" s="965"/>
      <c r="BQ123" s="919">
        <v>35913217</v>
      </c>
      <c r="BR123" s="920"/>
      <c r="BS123" s="920"/>
      <c r="BT123" s="920"/>
      <c r="BU123" s="920"/>
      <c r="BV123" s="920">
        <v>33608221</v>
      </c>
      <c r="BW123" s="920"/>
      <c r="BX123" s="920"/>
      <c r="BY123" s="920"/>
      <c r="BZ123" s="920"/>
      <c r="CA123" s="920">
        <v>33894559</v>
      </c>
      <c r="CB123" s="920"/>
      <c r="CC123" s="920"/>
      <c r="CD123" s="920"/>
      <c r="CE123" s="920"/>
      <c r="CF123" s="830"/>
      <c r="CG123" s="831"/>
      <c r="CH123" s="831"/>
      <c r="CI123" s="831"/>
      <c r="CJ123" s="921"/>
      <c r="CK123" s="956"/>
      <c r="CL123" s="942"/>
      <c r="CM123" s="942"/>
      <c r="CN123" s="942"/>
      <c r="CO123" s="943"/>
      <c r="CP123" s="922" t="s">
        <v>489</v>
      </c>
      <c r="CQ123" s="923"/>
      <c r="CR123" s="923"/>
      <c r="CS123" s="923"/>
      <c r="CT123" s="923"/>
      <c r="CU123" s="923"/>
      <c r="CV123" s="923"/>
      <c r="CW123" s="923"/>
      <c r="CX123" s="923"/>
      <c r="CY123" s="923"/>
      <c r="CZ123" s="923"/>
      <c r="DA123" s="923"/>
      <c r="DB123" s="923"/>
      <c r="DC123" s="923"/>
      <c r="DD123" s="923"/>
      <c r="DE123" s="923"/>
      <c r="DF123" s="924"/>
      <c r="DG123" s="863">
        <v>26607</v>
      </c>
      <c r="DH123" s="864"/>
      <c r="DI123" s="864"/>
      <c r="DJ123" s="864"/>
      <c r="DK123" s="865"/>
      <c r="DL123" s="866">
        <v>18641</v>
      </c>
      <c r="DM123" s="864"/>
      <c r="DN123" s="864"/>
      <c r="DO123" s="864"/>
      <c r="DP123" s="865"/>
      <c r="DQ123" s="866">
        <v>15469</v>
      </c>
      <c r="DR123" s="864"/>
      <c r="DS123" s="864"/>
      <c r="DT123" s="864"/>
      <c r="DU123" s="865"/>
      <c r="DV123" s="911">
        <v>0.1</v>
      </c>
      <c r="DW123" s="912"/>
      <c r="DX123" s="912"/>
      <c r="DY123" s="912"/>
      <c r="DZ123" s="913"/>
    </row>
    <row r="124" spans="1:130" s="248" customFormat="1" ht="26.25" customHeight="1" thickBot="1">
      <c r="A124" s="904"/>
      <c r="B124" s="905"/>
      <c r="C124" s="908" t="s">
        <v>475</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396</v>
      </c>
      <c r="AB124" s="864"/>
      <c r="AC124" s="864"/>
      <c r="AD124" s="864"/>
      <c r="AE124" s="865"/>
      <c r="AF124" s="866" t="s">
        <v>452</v>
      </c>
      <c r="AG124" s="864"/>
      <c r="AH124" s="864"/>
      <c r="AI124" s="864"/>
      <c r="AJ124" s="865"/>
      <c r="AK124" s="866" t="s">
        <v>455</v>
      </c>
      <c r="AL124" s="864"/>
      <c r="AM124" s="864"/>
      <c r="AN124" s="864"/>
      <c r="AO124" s="865"/>
      <c r="AP124" s="911" t="s">
        <v>452</v>
      </c>
      <c r="AQ124" s="912"/>
      <c r="AR124" s="912"/>
      <c r="AS124" s="912"/>
      <c r="AT124" s="913"/>
      <c r="AU124" s="914" t="s">
        <v>490</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14.2</v>
      </c>
      <c r="BR124" s="918"/>
      <c r="BS124" s="918"/>
      <c r="BT124" s="918"/>
      <c r="BU124" s="918"/>
      <c r="BV124" s="918">
        <v>25.8</v>
      </c>
      <c r="BW124" s="918"/>
      <c r="BX124" s="918"/>
      <c r="BY124" s="918"/>
      <c r="BZ124" s="918"/>
      <c r="CA124" s="918">
        <v>24.9</v>
      </c>
      <c r="CB124" s="918"/>
      <c r="CC124" s="918"/>
      <c r="CD124" s="918"/>
      <c r="CE124" s="918"/>
      <c r="CF124" s="808"/>
      <c r="CG124" s="809"/>
      <c r="CH124" s="809"/>
      <c r="CI124" s="809"/>
      <c r="CJ124" s="949"/>
      <c r="CK124" s="957"/>
      <c r="CL124" s="957"/>
      <c r="CM124" s="957"/>
      <c r="CN124" s="957"/>
      <c r="CO124" s="958"/>
      <c r="CP124" s="922" t="s">
        <v>491</v>
      </c>
      <c r="CQ124" s="923"/>
      <c r="CR124" s="923"/>
      <c r="CS124" s="923"/>
      <c r="CT124" s="923"/>
      <c r="CU124" s="923"/>
      <c r="CV124" s="923"/>
      <c r="CW124" s="923"/>
      <c r="CX124" s="923"/>
      <c r="CY124" s="923"/>
      <c r="CZ124" s="923"/>
      <c r="DA124" s="923"/>
      <c r="DB124" s="923"/>
      <c r="DC124" s="923"/>
      <c r="DD124" s="923"/>
      <c r="DE124" s="923"/>
      <c r="DF124" s="924"/>
      <c r="DG124" s="846">
        <v>5556686</v>
      </c>
      <c r="DH124" s="847"/>
      <c r="DI124" s="847"/>
      <c r="DJ124" s="847"/>
      <c r="DK124" s="848"/>
      <c r="DL124" s="849" t="s">
        <v>452</v>
      </c>
      <c r="DM124" s="847"/>
      <c r="DN124" s="847"/>
      <c r="DO124" s="847"/>
      <c r="DP124" s="848"/>
      <c r="DQ124" s="849" t="s">
        <v>396</v>
      </c>
      <c r="DR124" s="847"/>
      <c r="DS124" s="847"/>
      <c r="DT124" s="847"/>
      <c r="DU124" s="848"/>
      <c r="DV124" s="935" t="s">
        <v>455</v>
      </c>
      <c r="DW124" s="936"/>
      <c r="DX124" s="936"/>
      <c r="DY124" s="936"/>
      <c r="DZ124" s="937"/>
    </row>
    <row r="125" spans="1:130" s="248" customFormat="1" ht="26.25" customHeight="1">
      <c r="A125" s="904"/>
      <c r="B125" s="905"/>
      <c r="C125" s="908" t="s">
        <v>477</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455</v>
      </c>
      <c r="AB125" s="864"/>
      <c r="AC125" s="864"/>
      <c r="AD125" s="864"/>
      <c r="AE125" s="865"/>
      <c r="AF125" s="866" t="s">
        <v>452</v>
      </c>
      <c r="AG125" s="864"/>
      <c r="AH125" s="864"/>
      <c r="AI125" s="864"/>
      <c r="AJ125" s="865"/>
      <c r="AK125" s="866" t="s">
        <v>458</v>
      </c>
      <c r="AL125" s="864"/>
      <c r="AM125" s="864"/>
      <c r="AN125" s="864"/>
      <c r="AO125" s="865"/>
      <c r="AP125" s="911" t="s">
        <v>455</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492</v>
      </c>
      <c r="CL125" s="939"/>
      <c r="CM125" s="939"/>
      <c r="CN125" s="939"/>
      <c r="CO125" s="940"/>
      <c r="CP125" s="947" t="s">
        <v>493</v>
      </c>
      <c r="CQ125" s="892"/>
      <c r="CR125" s="892"/>
      <c r="CS125" s="892"/>
      <c r="CT125" s="892"/>
      <c r="CU125" s="892"/>
      <c r="CV125" s="892"/>
      <c r="CW125" s="892"/>
      <c r="CX125" s="892"/>
      <c r="CY125" s="892"/>
      <c r="CZ125" s="892"/>
      <c r="DA125" s="892"/>
      <c r="DB125" s="892"/>
      <c r="DC125" s="892"/>
      <c r="DD125" s="892"/>
      <c r="DE125" s="892"/>
      <c r="DF125" s="893"/>
      <c r="DG125" s="948" t="s">
        <v>455</v>
      </c>
      <c r="DH125" s="929"/>
      <c r="DI125" s="929"/>
      <c r="DJ125" s="929"/>
      <c r="DK125" s="929"/>
      <c r="DL125" s="929" t="s">
        <v>448</v>
      </c>
      <c r="DM125" s="929"/>
      <c r="DN125" s="929"/>
      <c r="DO125" s="929"/>
      <c r="DP125" s="929"/>
      <c r="DQ125" s="929" t="s">
        <v>452</v>
      </c>
      <c r="DR125" s="929"/>
      <c r="DS125" s="929"/>
      <c r="DT125" s="929"/>
      <c r="DU125" s="929"/>
      <c r="DV125" s="930" t="s">
        <v>396</v>
      </c>
      <c r="DW125" s="930"/>
      <c r="DX125" s="930"/>
      <c r="DY125" s="930"/>
      <c r="DZ125" s="931"/>
    </row>
    <row r="126" spans="1:130" s="248" customFormat="1" ht="26.25" customHeight="1" thickBot="1">
      <c r="A126" s="904"/>
      <c r="B126" s="905"/>
      <c r="C126" s="908" t="s">
        <v>479</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455</v>
      </c>
      <c r="AB126" s="864"/>
      <c r="AC126" s="864"/>
      <c r="AD126" s="864"/>
      <c r="AE126" s="865"/>
      <c r="AF126" s="866" t="s">
        <v>452</v>
      </c>
      <c r="AG126" s="864"/>
      <c r="AH126" s="864"/>
      <c r="AI126" s="864"/>
      <c r="AJ126" s="865"/>
      <c r="AK126" s="866" t="s">
        <v>455</v>
      </c>
      <c r="AL126" s="864"/>
      <c r="AM126" s="864"/>
      <c r="AN126" s="864"/>
      <c r="AO126" s="865"/>
      <c r="AP126" s="911" t="s">
        <v>452</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494</v>
      </c>
      <c r="CQ126" s="834"/>
      <c r="CR126" s="834"/>
      <c r="CS126" s="834"/>
      <c r="CT126" s="834"/>
      <c r="CU126" s="834"/>
      <c r="CV126" s="834"/>
      <c r="CW126" s="834"/>
      <c r="CX126" s="834"/>
      <c r="CY126" s="834"/>
      <c r="CZ126" s="834"/>
      <c r="DA126" s="834"/>
      <c r="DB126" s="834"/>
      <c r="DC126" s="834"/>
      <c r="DD126" s="834"/>
      <c r="DE126" s="834"/>
      <c r="DF126" s="835"/>
      <c r="DG126" s="900" t="s">
        <v>452</v>
      </c>
      <c r="DH126" s="901"/>
      <c r="DI126" s="901"/>
      <c r="DJ126" s="901"/>
      <c r="DK126" s="901"/>
      <c r="DL126" s="901" t="s">
        <v>452</v>
      </c>
      <c r="DM126" s="901"/>
      <c r="DN126" s="901"/>
      <c r="DO126" s="901"/>
      <c r="DP126" s="901"/>
      <c r="DQ126" s="901" t="s">
        <v>455</v>
      </c>
      <c r="DR126" s="901"/>
      <c r="DS126" s="901"/>
      <c r="DT126" s="901"/>
      <c r="DU126" s="901"/>
      <c r="DV126" s="878" t="s">
        <v>448</v>
      </c>
      <c r="DW126" s="878"/>
      <c r="DX126" s="878"/>
      <c r="DY126" s="878"/>
      <c r="DZ126" s="879"/>
    </row>
    <row r="127" spans="1:130" s="248" customFormat="1" ht="26.25" customHeight="1">
      <c r="A127" s="906"/>
      <c r="B127" s="907"/>
      <c r="C127" s="925" t="s">
        <v>495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396</v>
      </c>
      <c r="AB127" s="864"/>
      <c r="AC127" s="864"/>
      <c r="AD127" s="864"/>
      <c r="AE127" s="865"/>
      <c r="AF127" s="866" t="s">
        <v>455</v>
      </c>
      <c r="AG127" s="864"/>
      <c r="AH127" s="864"/>
      <c r="AI127" s="864"/>
      <c r="AJ127" s="865"/>
      <c r="AK127" s="866" t="s">
        <v>452</v>
      </c>
      <c r="AL127" s="864"/>
      <c r="AM127" s="864"/>
      <c r="AN127" s="864"/>
      <c r="AO127" s="865"/>
      <c r="AP127" s="911" t="s">
        <v>458</v>
      </c>
      <c r="AQ127" s="912"/>
      <c r="AR127" s="912"/>
      <c r="AS127" s="912"/>
      <c r="AT127" s="913"/>
      <c r="AU127" s="284"/>
      <c r="AV127" s="284"/>
      <c r="AW127" s="284"/>
      <c r="AX127" s="928" t="s">
        <v>496</v>
      </c>
      <c r="AY127" s="896"/>
      <c r="AZ127" s="896"/>
      <c r="BA127" s="896"/>
      <c r="BB127" s="896"/>
      <c r="BC127" s="896"/>
      <c r="BD127" s="896"/>
      <c r="BE127" s="897"/>
      <c r="BF127" s="895" t="s">
        <v>497</v>
      </c>
      <c r="BG127" s="896"/>
      <c r="BH127" s="896"/>
      <c r="BI127" s="896"/>
      <c r="BJ127" s="896"/>
      <c r="BK127" s="896"/>
      <c r="BL127" s="897"/>
      <c r="BM127" s="895" t="s">
        <v>498</v>
      </c>
      <c r="BN127" s="896"/>
      <c r="BO127" s="896"/>
      <c r="BP127" s="896"/>
      <c r="BQ127" s="896"/>
      <c r="BR127" s="896"/>
      <c r="BS127" s="897"/>
      <c r="BT127" s="895" t="s">
        <v>499</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500</v>
      </c>
      <c r="CQ127" s="834"/>
      <c r="CR127" s="834"/>
      <c r="CS127" s="834"/>
      <c r="CT127" s="834"/>
      <c r="CU127" s="834"/>
      <c r="CV127" s="834"/>
      <c r="CW127" s="834"/>
      <c r="CX127" s="834"/>
      <c r="CY127" s="834"/>
      <c r="CZ127" s="834"/>
      <c r="DA127" s="834"/>
      <c r="DB127" s="834"/>
      <c r="DC127" s="834"/>
      <c r="DD127" s="834"/>
      <c r="DE127" s="834"/>
      <c r="DF127" s="835"/>
      <c r="DG127" s="900" t="s">
        <v>452</v>
      </c>
      <c r="DH127" s="901"/>
      <c r="DI127" s="901"/>
      <c r="DJ127" s="901"/>
      <c r="DK127" s="901"/>
      <c r="DL127" s="901" t="s">
        <v>396</v>
      </c>
      <c r="DM127" s="901"/>
      <c r="DN127" s="901"/>
      <c r="DO127" s="901"/>
      <c r="DP127" s="901"/>
      <c r="DQ127" s="901" t="s">
        <v>455</v>
      </c>
      <c r="DR127" s="901"/>
      <c r="DS127" s="901"/>
      <c r="DT127" s="901"/>
      <c r="DU127" s="901"/>
      <c r="DV127" s="878" t="s">
        <v>396</v>
      </c>
      <c r="DW127" s="878"/>
      <c r="DX127" s="878"/>
      <c r="DY127" s="878"/>
      <c r="DZ127" s="879"/>
    </row>
    <row r="128" spans="1:130" s="248" customFormat="1" ht="26.25" customHeight="1" thickBot="1">
      <c r="A128" s="880" t="s">
        <v>501</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502</v>
      </c>
      <c r="X128" s="882"/>
      <c r="Y128" s="882"/>
      <c r="Z128" s="883"/>
      <c r="AA128" s="884">
        <v>118143</v>
      </c>
      <c r="AB128" s="885"/>
      <c r="AC128" s="885"/>
      <c r="AD128" s="885"/>
      <c r="AE128" s="886"/>
      <c r="AF128" s="887">
        <v>76564</v>
      </c>
      <c r="AG128" s="885"/>
      <c r="AH128" s="885"/>
      <c r="AI128" s="885"/>
      <c r="AJ128" s="886"/>
      <c r="AK128" s="887">
        <v>103320</v>
      </c>
      <c r="AL128" s="885"/>
      <c r="AM128" s="885"/>
      <c r="AN128" s="885"/>
      <c r="AO128" s="886"/>
      <c r="AP128" s="888"/>
      <c r="AQ128" s="889"/>
      <c r="AR128" s="889"/>
      <c r="AS128" s="889"/>
      <c r="AT128" s="890"/>
      <c r="AU128" s="284"/>
      <c r="AV128" s="284"/>
      <c r="AW128" s="284"/>
      <c r="AX128" s="891" t="s">
        <v>503</v>
      </c>
      <c r="AY128" s="892"/>
      <c r="AZ128" s="892"/>
      <c r="BA128" s="892"/>
      <c r="BB128" s="892"/>
      <c r="BC128" s="892"/>
      <c r="BD128" s="892"/>
      <c r="BE128" s="893"/>
      <c r="BF128" s="870" t="s">
        <v>455</v>
      </c>
      <c r="BG128" s="871"/>
      <c r="BH128" s="871"/>
      <c r="BI128" s="871"/>
      <c r="BJ128" s="871"/>
      <c r="BK128" s="871"/>
      <c r="BL128" s="894"/>
      <c r="BM128" s="870">
        <v>12.89</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504</v>
      </c>
      <c r="CQ128" s="812"/>
      <c r="CR128" s="812"/>
      <c r="CS128" s="812"/>
      <c r="CT128" s="812"/>
      <c r="CU128" s="812"/>
      <c r="CV128" s="812"/>
      <c r="CW128" s="812"/>
      <c r="CX128" s="812"/>
      <c r="CY128" s="812"/>
      <c r="CZ128" s="812"/>
      <c r="DA128" s="812"/>
      <c r="DB128" s="812"/>
      <c r="DC128" s="812"/>
      <c r="DD128" s="812"/>
      <c r="DE128" s="812"/>
      <c r="DF128" s="813"/>
      <c r="DG128" s="874">
        <v>5736</v>
      </c>
      <c r="DH128" s="875"/>
      <c r="DI128" s="875"/>
      <c r="DJ128" s="875"/>
      <c r="DK128" s="875"/>
      <c r="DL128" s="875" t="s">
        <v>458</v>
      </c>
      <c r="DM128" s="875"/>
      <c r="DN128" s="875"/>
      <c r="DO128" s="875"/>
      <c r="DP128" s="875"/>
      <c r="DQ128" s="875" t="s">
        <v>458</v>
      </c>
      <c r="DR128" s="875"/>
      <c r="DS128" s="875"/>
      <c r="DT128" s="875"/>
      <c r="DU128" s="875"/>
      <c r="DV128" s="876" t="s">
        <v>448</v>
      </c>
      <c r="DW128" s="876"/>
      <c r="DX128" s="876"/>
      <c r="DY128" s="876"/>
      <c r="DZ128" s="877"/>
    </row>
    <row r="129" spans="1:131" s="248" customFormat="1" ht="26.25" customHeight="1">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505</v>
      </c>
      <c r="X129" s="861"/>
      <c r="Y129" s="861"/>
      <c r="Z129" s="862"/>
      <c r="AA129" s="863">
        <v>13688485</v>
      </c>
      <c r="AB129" s="864"/>
      <c r="AC129" s="864"/>
      <c r="AD129" s="864"/>
      <c r="AE129" s="865"/>
      <c r="AF129" s="866">
        <v>13376636</v>
      </c>
      <c r="AG129" s="864"/>
      <c r="AH129" s="864"/>
      <c r="AI129" s="864"/>
      <c r="AJ129" s="865"/>
      <c r="AK129" s="866">
        <v>13645127</v>
      </c>
      <c r="AL129" s="864"/>
      <c r="AM129" s="864"/>
      <c r="AN129" s="864"/>
      <c r="AO129" s="865"/>
      <c r="AP129" s="867"/>
      <c r="AQ129" s="868"/>
      <c r="AR129" s="868"/>
      <c r="AS129" s="868"/>
      <c r="AT129" s="869"/>
      <c r="AU129" s="286"/>
      <c r="AV129" s="286"/>
      <c r="AW129" s="286"/>
      <c r="AX129" s="833" t="s">
        <v>506</v>
      </c>
      <c r="AY129" s="834"/>
      <c r="AZ129" s="834"/>
      <c r="BA129" s="834"/>
      <c r="BB129" s="834"/>
      <c r="BC129" s="834"/>
      <c r="BD129" s="834"/>
      <c r="BE129" s="835"/>
      <c r="BF129" s="853" t="s">
        <v>507</v>
      </c>
      <c r="BG129" s="854"/>
      <c r="BH129" s="854"/>
      <c r="BI129" s="854"/>
      <c r="BJ129" s="854"/>
      <c r="BK129" s="854"/>
      <c r="BL129" s="855"/>
      <c r="BM129" s="853">
        <v>17.89</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508</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509</v>
      </c>
      <c r="X130" s="861"/>
      <c r="Y130" s="861"/>
      <c r="Z130" s="862"/>
      <c r="AA130" s="863">
        <v>2490523</v>
      </c>
      <c r="AB130" s="864"/>
      <c r="AC130" s="864"/>
      <c r="AD130" s="864"/>
      <c r="AE130" s="865"/>
      <c r="AF130" s="866">
        <v>2404861</v>
      </c>
      <c r="AG130" s="864"/>
      <c r="AH130" s="864"/>
      <c r="AI130" s="864"/>
      <c r="AJ130" s="865"/>
      <c r="AK130" s="866">
        <v>2404451</v>
      </c>
      <c r="AL130" s="864"/>
      <c r="AM130" s="864"/>
      <c r="AN130" s="864"/>
      <c r="AO130" s="865"/>
      <c r="AP130" s="867"/>
      <c r="AQ130" s="868"/>
      <c r="AR130" s="868"/>
      <c r="AS130" s="868"/>
      <c r="AT130" s="869"/>
      <c r="AU130" s="286"/>
      <c r="AV130" s="286"/>
      <c r="AW130" s="286"/>
      <c r="AX130" s="833" t="s">
        <v>510</v>
      </c>
      <c r="AY130" s="834"/>
      <c r="AZ130" s="834"/>
      <c r="BA130" s="834"/>
      <c r="BB130" s="834"/>
      <c r="BC130" s="834"/>
      <c r="BD130" s="834"/>
      <c r="BE130" s="835"/>
      <c r="BF130" s="836">
        <v>8.9</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511</v>
      </c>
      <c r="X131" s="844"/>
      <c r="Y131" s="844"/>
      <c r="Z131" s="845"/>
      <c r="AA131" s="846">
        <v>11197962</v>
      </c>
      <c r="AB131" s="847"/>
      <c r="AC131" s="847"/>
      <c r="AD131" s="847"/>
      <c r="AE131" s="848"/>
      <c r="AF131" s="849">
        <v>10971775</v>
      </c>
      <c r="AG131" s="847"/>
      <c r="AH131" s="847"/>
      <c r="AI131" s="847"/>
      <c r="AJ131" s="848"/>
      <c r="AK131" s="849">
        <v>11240676</v>
      </c>
      <c r="AL131" s="847"/>
      <c r="AM131" s="847"/>
      <c r="AN131" s="847"/>
      <c r="AO131" s="848"/>
      <c r="AP131" s="850"/>
      <c r="AQ131" s="851"/>
      <c r="AR131" s="851"/>
      <c r="AS131" s="851"/>
      <c r="AT131" s="852"/>
      <c r="AU131" s="286"/>
      <c r="AV131" s="286"/>
      <c r="AW131" s="286"/>
      <c r="AX131" s="811" t="s">
        <v>512</v>
      </c>
      <c r="AY131" s="812"/>
      <c r="AZ131" s="812"/>
      <c r="BA131" s="812"/>
      <c r="BB131" s="812"/>
      <c r="BC131" s="812"/>
      <c r="BD131" s="812"/>
      <c r="BE131" s="813"/>
      <c r="BF131" s="814">
        <v>24.9</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513</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514</v>
      </c>
      <c r="W132" s="824"/>
      <c r="X132" s="824"/>
      <c r="Y132" s="824"/>
      <c r="Z132" s="825"/>
      <c r="AA132" s="826">
        <v>9.3494066149999995</v>
      </c>
      <c r="AB132" s="827"/>
      <c r="AC132" s="827"/>
      <c r="AD132" s="827"/>
      <c r="AE132" s="828"/>
      <c r="AF132" s="829">
        <v>9.0698906969999999</v>
      </c>
      <c r="AG132" s="827"/>
      <c r="AH132" s="827"/>
      <c r="AI132" s="827"/>
      <c r="AJ132" s="828"/>
      <c r="AK132" s="829">
        <v>8.5495569840000005</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515</v>
      </c>
      <c r="W133" s="803"/>
      <c r="X133" s="803"/>
      <c r="Y133" s="803"/>
      <c r="Z133" s="804"/>
      <c r="AA133" s="805">
        <v>8.1</v>
      </c>
      <c r="AB133" s="806"/>
      <c r="AC133" s="806"/>
      <c r="AD133" s="806"/>
      <c r="AE133" s="807"/>
      <c r="AF133" s="805">
        <v>8.6</v>
      </c>
      <c r="AG133" s="806"/>
      <c r="AH133" s="806"/>
      <c r="AI133" s="806"/>
      <c r="AJ133" s="807"/>
      <c r="AK133" s="805">
        <v>8.9</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SqZK5K5YkRguTZajThCQ5HHBWgII/EGuzRn3JDK58FzkJSBzQcGIMz/Nw4OlgdLqXvffMrcxuT26KaZmNSHexQ==" saltValue="dsmkE+bqonIkrZN9GMLVp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cols>
    <col min="1" max="120" width="2.77734375" style="293" customWidth="1"/>
    <col min="121" max="121" width="0" style="292" hidden="1" customWidth="1"/>
    <col min="122" max="16384" width="9" style="292" hidden="1"/>
  </cols>
  <sheetData>
    <row r="1" spans="1:120" ht="13.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92"/>
    </row>
    <row r="17" spans="119:120" ht="13.2">
      <c r="DP17" s="292"/>
    </row>
    <row r="18" spans="119:120" ht="13.2"/>
    <row r="19" spans="119:120" ht="13.2"/>
    <row r="20" spans="119:120" ht="13.2">
      <c r="DO20" s="292"/>
      <c r="DP20" s="292"/>
    </row>
    <row r="21" spans="119:120" ht="13.2">
      <c r="DP21" s="292"/>
    </row>
    <row r="22" spans="119:120" ht="13.2"/>
    <row r="23" spans="119:120" ht="13.2">
      <c r="DO23" s="292"/>
      <c r="DP23" s="292"/>
    </row>
    <row r="24" spans="119:120" ht="13.2">
      <c r="DP24" s="292"/>
    </row>
    <row r="25" spans="119:120" ht="13.2">
      <c r="DP25" s="292"/>
    </row>
    <row r="26" spans="119:120" ht="13.2">
      <c r="DO26" s="292"/>
      <c r="DP26" s="292"/>
    </row>
    <row r="27" spans="119:120" ht="13.2"/>
    <row r="28" spans="119:120" ht="13.2">
      <c r="DO28" s="292"/>
      <c r="DP28" s="292"/>
    </row>
    <row r="29" spans="119:120" ht="13.2">
      <c r="DP29" s="292"/>
    </row>
    <row r="30" spans="119:120" ht="13.2"/>
    <row r="31" spans="119:120" ht="13.2">
      <c r="DO31" s="292"/>
      <c r="DP31" s="292"/>
    </row>
    <row r="32" spans="119:120" ht="13.2"/>
    <row r="33" spans="98:120" ht="13.2">
      <c r="DO33" s="292"/>
      <c r="DP33" s="292"/>
    </row>
    <row r="34" spans="98:120" ht="13.2">
      <c r="DM34" s="292"/>
    </row>
    <row r="35" spans="98:120" ht="13.2">
      <c r="CT35" s="292"/>
      <c r="CU35" s="292"/>
      <c r="CV35" s="292"/>
      <c r="CY35" s="292"/>
      <c r="CZ35" s="292"/>
      <c r="DA35" s="292"/>
      <c r="DD35" s="292"/>
      <c r="DE35" s="292"/>
      <c r="DF35" s="292"/>
      <c r="DI35" s="292"/>
      <c r="DJ35" s="292"/>
      <c r="DK35" s="292"/>
      <c r="DM35" s="292"/>
      <c r="DN35" s="292"/>
      <c r="DO35" s="292"/>
      <c r="DP35" s="292"/>
    </row>
    <row r="36" spans="98:120" ht="13.2"/>
    <row r="37" spans="98:120" ht="13.2">
      <c r="CW37" s="292"/>
      <c r="DB37" s="292"/>
      <c r="DG37" s="292"/>
      <c r="DL37" s="292"/>
      <c r="DP37" s="292"/>
    </row>
    <row r="38" spans="98:120" ht="13.2">
      <c r="CT38" s="292"/>
      <c r="CU38" s="292"/>
      <c r="CV38" s="292"/>
      <c r="CW38" s="292"/>
      <c r="CY38" s="292"/>
      <c r="CZ38" s="292"/>
      <c r="DA38" s="292"/>
      <c r="DB38" s="292"/>
      <c r="DD38" s="292"/>
      <c r="DE38" s="292"/>
      <c r="DF38" s="292"/>
      <c r="DG38" s="292"/>
      <c r="DI38" s="292"/>
      <c r="DJ38" s="292"/>
      <c r="DK38" s="292"/>
      <c r="DL38" s="292"/>
      <c r="DN38" s="292"/>
      <c r="DO38" s="292"/>
      <c r="DP38" s="292"/>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92"/>
      <c r="DO49" s="292"/>
      <c r="DP49" s="292"/>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92"/>
      <c r="CS63" s="292"/>
      <c r="CX63" s="292"/>
      <c r="DC63" s="292"/>
      <c r="DH63" s="292"/>
    </row>
    <row r="64" spans="22:120" ht="13.2">
      <c r="V64" s="292"/>
    </row>
    <row r="65" spans="15:120" ht="13.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c r="Q66" s="292"/>
      <c r="S66" s="292"/>
      <c r="U66" s="292"/>
      <c r="DM66" s="292"/>
    </row>
    <row r="67" spans="15:120" ht="13.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row r="69" spans="15:120" ht="13.2"/>
    <row r="70" spans="15:120" ht="13.2"/>
    <row r="71" spans="15:120" ht="13.2"/>
    <row r="72" spans="15:120" ht="13.2">
      <c r="DP72" s="292"/>
    </row>
    <row r="73" spans="15:120" ht="13.2">
      <c r="DP73" s="292"/>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92"/>
      <c r="CX96" s="292"/>
      <c r="DC96" s="292"/>
      <c r="DH96" s="292"/>
    </row>
    <row r="97" spans="24:120" ht="13.2">
      <c r="CS97" s="292"/>
      <c r="CX97" s="292"/>
      <c r="DC97" s="292"/>
      <c r="DH97" s="292"/>
      <c r="DP97" s="293" t="s">
        <v>516</v>
      </c>
    </row>
    <row r="98" spans="24:120" ht="13.2" hidden="1">
      <c r="CS98" s="292"/>
      <c r="CX98" s="292"/>
      <c r="DC98" s="292"/>
      <c r="DH98" s="292"/>
    </row>
    <row r="99" spans="24:120" ht="13.2"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t="13.2" hidden="1">
      <c r="CT103" s="292"/>
      <c r="CV103" s="292"/>
      <c r="CW103" s="292"/>
      <c r="CY103" s="292"/>
      <c r="DA103" s="292"/>
      <c r="DB103" s="292"/>
      <c r="DD103" s="292"/>
      <c r="DF103" s="292"/>
      <c r="DG103" s="292"/>
      <c r="DI103" s="292"/>
      <c r="DK103" s="292"/>
      <c r="DL103" s="292"/>
      <c r="DM103" s="292"/>
      <c r="DN103" s="292"/>
      <c r="DO103" s="292"/>
      <c r="DP103" s="292"/>
    </row>
    <row r="104" spans="24:120" ht="13.2" hidden="1">
      <c r="CV104" s="292"/>
      <c r="CW104" s="292"/>
      <c r="DA104" s="292"/>
      <c r="DB104" s="292"/>
      <c r="DF104" s="292"/>
      <c r="DG104" s="292"/>
      <c r="DK104" s="292"/>
      <c r="DL104" s="292"/>
      <c r="DN104" s="292"/>
      <c r="DO104" s="292"/>
      <c r="DP104" s="292"/>
    </row>
    <row r="105" spans="24:120" ht="12.75" hidden="1" customHeight="1"/>
  </sheetData>
  <sheetProtection algorithmName="SHA-512" hashValue="tcD4ZxZZ0z+lhiYKIzoOjWi7+to5WanG1rKitigYhyv666eAkrEHFv4deQWS3+2SRGYrobPfc0RcE1i7CJCVmw==" saltValue="ZRvM6pMpfLqPTagrdTkx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cols>
    <col min="1" max="116" width="2.6640625" style="293" customWidth="1"/>
    <col min="117" max="16384" width="9" style="292" hidden="1"/>
  </cols>
  <sheetData>
    <row r="1" spans="2:116" ht="13.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row r="3" spans="2:116" ht="13.2"/>
    <row r="4" spans="2:116" ht="13.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row r="20" spans="9:116" ht="13.2"/>
    <row r="21" spans="9:116" ht="13.2">
      <c r="DL21" s="292"/>
    </row>
    <row r="22" spans="9:116" ht="13.2">
      <c r="DI22" s="292"/>
      <c r="DJ22" s="292"/>
      <c r="DK22" s="292"/>
      <c r="DL22" s="292"/>
    </row>
    <row r="23" spans="9:116" ht="13.2">
      <c r="CY23" s="292"/>
      <c r="CZ23" s="292"/>
      <c r="DA23" s="292"/>
      <c r="DB23" s="292"/>
      <c r="DC23" s="292"/>
      <c r="DD23" s="292"/>
      <c r="DE23" s="292"/>
      <c r="DF23" s="292"/>
      <c r="DG23" s="292"/>
      <c r="DH23" s="292"/>
      <c r="DI23" s="292"/>
      <c r="DJ23" s="292"/>
      <c r="DK23" s="292"/>
      <c r="DL23" s="292"/>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92"/>
      <c r="DA35" s="292"/>
      <c r="DB35" s="292"/>
      <c r="DC35" s="292"/>
      <c r="DD35" s="292"/>
      <c r="DE35" s="292"/>
      <c r="DF35" s="292"/>
      <c r="DG35" s="292"/>
      <c r="DH35" s="292"/>
      <c r="DI35" s="292"/>
      <c r="DJ35" s="292"/>
      <c r="DK35" s="292"/>
      <c r="DL35" s="292"/>
    </row>
    <row r="36" spans="15:116" ht="13.2"/>
    <row r="37" spans="15:116" ht="13.2">
      <c r="DL37" s="292"/>
    </row>
    <row r="38" spans="15:116" ht="13.2">
      <c r="DI38" s="292"/>
      <c r="DJ38" s="292"/>
      <c r="DK38" s="292"/>
      <c r="DL38" s="292"/>
    </row>
    <row r="39" spans="15:116" ht="13.2"/>
    <row r="40" spans="15:116" ht="13.2"/>
    <row r="41" spans="15:116" ht="13.2"/>
    <row r="42" spans="15:116" ht="13.2"/>
    <row r="43" spans="15:116" ht="13.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c r="DL44" s="292"/>
    </row>
    <row r="45" spans="15:116" ht="13.2"/>
    <row r="46" spans="15:116" ht="13.2">
      <c r="DA46" s="292"/>
      <c r="DB46" s="292"/>
      <c r="DC46" s="292"/>
      <c r="DD46" s="292"/>
      <c r="DE46" s="292"/>
      <c r="DF46" s="292"/>
      <c r="DG46" s="292"/>
      <c r="DH46" s="292"/>
      <c r="DI46" s="292"/>
      <c r="DJ46" s="292"/>
      <c r="DK46" s="292"/>
      <c r="DL46" s="292"/>
    </row>
    <row r="47" spans="15:116" ht="13.2"/>
    <row r="48" spans="15:116" ht="13.2"/>
    <row r="49" spans="104:116" ht="13.2"/>
    <row r="50" spans="104:116" ht="13.2">
      <c r="CZ50" s="292"/>
      <c r="DA50" s="292"/>
      <c r="DB50" s="292"/>
      <c r="DC50" s="292"/>
      <c r="DD50" s="292"/>
      <c r="DE50" s="292"/>
      <c r="DF50" s="292"/>
      <c r="DG50" s="292"/>
      <c r="DH50" s="292"/>
      <c r="DI50" s="292"/>
      <c r="DJ50" s="292"/>
      <c r="DK50" s="292"/>
      <c r="DL50" s="292"/>
    </row>
    <row r="51" spans="104:116" ht="13.2"/>
    <row r="52" spans="104:116" ht="13.2"/>
    <row r="53" spans="104:116" ht="13.2">
      <c r="DL53" s="292"/>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92"/>
      <c r="DD67" s="292"/>
      <c r="DE67" s="292"/>
      <c r="DF67" s="292"/>
      <c r="DG67" s="292"/>
      <c r="DH67" s="292"/>
      <c r="DI67" s="292"/>
      <c r="DJ67" s="292"/>
      <c r="DK67" s="292"/>
      <c r="DL67" s="292"/>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zHLozCR2/x525f6R4Mh+Q0CMqVkEZTVV46Zu2aPa0VjFYvQiFD4s5rHh4jV57EUT5IhIG21C9XpSuyEWDqBZAw==" saltValue="HOv1lZBB0PYI7iT2eutuZ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c r="AS1" s="295"/>
      <c r="AT1" s="295"/>
    </row>
    <row r="2" spans="1:46" ht="13.2">
      <c r="AS2" s="295"/>
      <c r="AT2" s="295"/>
    </row>
    <row r="3" spans="1:46" ht="13.2">
      <c r="AS3" s="295"/>
      <c r="AT3" s="295"/>
    </row>
    <row r="4" spans="1:46" ht="13.2">
      <c r="AS4" s="295"/>
      <c r="AT4" s="295"/>
    </row>
    <row r="5" spans="1:46" ht="16.2">
      <c r="A5" s="296" t="s">
        <v>517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518</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519</v>
      </c>
      <c r="AP7" s="305"/>
      <c r="AQ7" s="306" t="s">
        <v>520</v>
      </c>
      <c r="AR7" s="307"/>
    </row>
    <row r="8" spans="1:46" ht="13.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521</v>
      </c>
      <c r="AQ8" s="312" t="s">
        <v>522</v>
      </c>
      <c r="AR8" s="313" t="s">
        <v>523</v>
      </c>
    </row>
    <row r="9" spans="1:46" ht="13.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524</v>
      </c>
      <c r="AL9" s="1228"/>
      <c r="AM9" s="1228"/>
      <c r="AN9" s="1229"/>
      <c r="AO9" s="314">
        <v>3834207</v>
      </c>
      <c r="AP9" s="314">
        <v>94462</v>
      </c>
      <c r="AQ9" s="315">
        <v>100177</v>
      </c>
      <c r="AR9" s="316">
        <v>-5.7</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525</v>
      </c>
      <c r="AL10" s="1228"/>
      <c r="AM10" s="1228"/>
      <c r="AN10" s="1229"/>
      <c r="AO10" s="317">
        <v>61044</v>
      </c>
      <c r="AP10" s="317">
        <v>1504</v>
      </c>
      <c r="AQ10" s="318">
        <v>9943</v>
      </c>
      <c r="AR10" s="319">
        <v>-84.9</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526</v>
      </c>
      <c r="AL11" s="1228"/>
      <c r="AM11" s="1228"/>
      <c r="AN11" s="1229"/>
      <c r="AO11" s="317">
        <v>42392</v>
      </c>
      <c r="AP11" s="317">
        <v>1044</v>
      </c>
      <c r="AQ11" s="318">
        <v>1487</v>
      </c>
      <c r="AR11" s="319">
        <v>-29.8</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527</v>
      </c>
      <c r="AL12" s="1228"/>
      <c r="AM12" s="1228"/>
      <c r="AN12" s="1229"/>
      <c r="AO12" s="317" t="s">
        <v>528</v>
      </c>
      <c r="AP12" s="317" t="s">
        <v>528</v>
      </c>
      <c r="AQ12" s="318">
        <v>23</v>
      </c>
      <c r="AR12" s="319" t="s">
        <v>528</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529</v>
      </c>
      <c r="AL13" s="1228"/>
      <c r="AM13" s="1228"/>
      <c r="AN13" s="1229"/>
      <c r="AO13" s="317">
        <v>101425</v>
      </c>
      <c r="AP13" s="317">
        <v>2499</v>
      </c>
      <c r="AQ13" s="318">
        <v>4025</v>
      </c>
      <c r="AR13" s="319">
        <v>-37.9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530</v>
      </c>
      <c r="AL14" s="1228"/>
      <c r="AM14" s="1228"/>
      <c r="AN14" s="1229"/>
      <c r="AO14" s="317">
        <v>140130</v>
      </c>
      <c r="AP14" s="317">
        <v>3452</v>
      </c>
      <c r="AQ14" s="318">
        <v>2366</v>
      </c>
      <c r="AR14" s="319">
        <v>45.9</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531</v>
      </c>
      <c r="AL15" s="1231"/>
      <c r="AM15" s="1231"/>
      <c r="AN15" s="1232"/>
      <c r="AO15" s="317">
        <v>-298249</v>
      </c>
      <c r="AP15" s="317">
        <v>-7348</v>
      </c>
      <c r="AQ15" s="318">
        <v>-7732</v>
      </c>
      <c r="AR15" s="319">
        <v>-5</v>
      </c>
    </row>
    <row r="16" spans="1:46" ht="13.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186</v>
      </c>
      <c r="AL16" s="1231"/>
      <c r="AM16" s="1231"/>
      <c r="AN16" s="1232"/>
      <c r="AO16" s="317">
        <v>3880949</v>
      </c>
      <c r="AP16" s="317">
        <v>95613</v>
      </c>
      <c r="AQ16" s="318">
        <v>110288</v>
      </c>
      <c r="AR16" s="319">
        <v>-13.3</v>
      </c>
    </row>
    <row r="17" spans="1:46" ht="13.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532</v>
      </c>
      <c r="AL19" s="295"/>
      <c r="AM19" s="295"/>
      <c r="AN19" s="295"/>
      <c r="AO19" s="295"/>
      <c r="AP19" s="295"/>
      <c r="AQ19" s="295"/>
      <c r="AR19" s="295"/>
    </row>
    <row r="20" spans="1:46" ht="13.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533</v>
      </c>
      <c r="AP20" s="326" t="s">
        <v>534</v>
      </c>
      <c r="AQ20" s="327" t="s">
        <v>535</v>
      </c>
      <c r="AR20" s="328"/>
    </row>
    <row r="21" spans="1:46" s="334" customFormat="1" ht="13.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536</v>
      </c>
      <c r="AL21" s="1234"/>
      <c r="AM21" s="1234"/>
      <c r="AN21" s="1235"/>
      <c r="AO21" s="330">
        <v>10.96</v>
      </c>
      <c r="AP21" s="331">
        <v>10.26</v>
      </c>
      <c r="AQ21" s="332">
        <v>0.7</v>
      </c>
      <c r="AR21" s="300"/>
      <c r="AS21" s="333"/>
      <c r="AT21" s="329"/>
    </row>
    <row r="22" spans="1:46" s="334" customFormat="1" ht="13.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537</v>
      </c>
      <c r="AL22" s="1234"/>
      <c r="AM22" s="1234"/>
      <c r="AN22" s="1235"/>
      <c r="AO22" s="335">
        <v>98.1</v>
      </c>
      <c r="AP22" s="336">
        <v>97.6</v>
      </c>
      <c r="AQ22" s="337">
        <v>0.5</v>
      </c>
      <c r="AR22" s="321"/>
      <c r="AS22" s="333"/>
      <c r="AT22" s="329"/>
    </row>
    <row r="23" spans="1:46" s="334" customFormat="1" ht="13.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c r="A26" s="300" t="s">
        <v>538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c r="A27" s="342"/>
      <c r="AO27" s="295"/>
      <c r="AP27" s="295"/>
      <c r="AQ27" s="295"/>
      <c r="AR27" s="295"/>
      <c r="AS27" s="295"/>
      <c r="AT27" s="295"/>
    </row>
    <row r="28" spans="1:46" ht="16.2">
      <c r="A28" s="296" t="s">
        <v>539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540</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519</v>
      </c>
      <c r="AP30" s="305"/>
      <c r="AQ30" s="306" t="s">
        <v>520</v>
      </c>
      <c r="AR30" s="307"/>
    </row>
    <row r="31" spans="1:46" ht="13.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521</v>
      </c>
      <c r="AQ31" s="312" t="s">
        <v>522</v>
      </c>
      <c r="AR31" s="313" t="s">
        <v>523</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541</v>
      </c>
      <c r="AL32" s="1217"/>
      <c r="AM32" s="1217"/>
      <c r="AN32" s="1218"/>
      <c r="AO32" s="345">
        <v>2814286</v>
      </c>
      <c r="AP32" s="345">
        <v>69334</v>
      </c>
      <c r="AQ32" s="346">
        <v>68741</v>
      </c>
      <c r="AR32" s="347">
        <v>0.9</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542</v>
      </c>
      <c r="AL33" s="1217"/>
      <c r="AM33" s="1217"/>
      <c r="AN33" s="1218"/>
      <c r="AO33" s="345" t="s">
        <v>528</v>
      </c>
      <c r="AP33" s="345" t="s">
        <v>528</v>
      </c>
      <c r="AQ33" s="346" t="s">
        <v>528</v>
      </c>
      <c r="AR33" s="347" t="s">
        <v>528</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543</v>
      </c>
      <c r="AL34" s="1217"/>
      <c r="AM34" s="1217"/>
      <c r="AN34" s="1218"/>
      <c r="AO34" s="345" t="s">
        <v>528</v>
      </c>
      <c r="AP34" s="345" t="s">
        <v>528</v>
      </c>
      <c r="AQ34" s="346">
        <v>1</v>
      </c>
      <c r="AR34" s="347" t="s">
        <v>528</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544</v>
      </c>
      <c r="AL35" s="1217"/>
      <c r="AM35" s="1217"/>
      <c r="AN35" s="1218"/>
      <c r="AO35" s="345">
        <v>654513</v>
      </c>
      <c r="AP35" s="345">
        <v>16125</v>
      </c>
      <c r="AQ35" s="346">
        <v>17075</v>
      </c>
      <c r="AR35" s="347">
        <v>-5.6</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545</v>
      </c>
      <c r="AL36" s="1217"/>
      <c r="AM36" s="1217"/>
      <c r="AN36" s="1218"/>
      <c r="AO36" s="345" t="s">
        <v>528</v>
      </c>
      <c r="AP36" s="345" t="s">
        <v>528</v>
      </c>
      <c r="AQ36" s="346">
        <v>2445</v>
      </c>
      <c r="AR36" s="347" t="s">
        <v>528</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546</v>
      </c>
      <c r="AL37" s="1217"/>
      <c r="AM37" s="1217"/>
      <c r="AN37" s="1218"/>
      <c r="AO37" s="345" t="s">
        <v>528</v>
      </c>
      <c r="AP37" s="345" t="s">
        <v>528</v>
      </c>
      <c r="AQ37" s="346">
        <v>621</v>
      </c>
      <c r="AR37" s="347" t="s">
        <v>528</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547</v>
      </c>
      <c r="AL38" s="1214"/>
      <c r="AM38" s="1214"/>
      <c r="AN38" s="1215"/>
      <c r="AO38" s="348" t="s">
        <v>528</v>
      </c>
      <c r="AP38" s="348" t="s">
        <v>528</v>
      </c>
      <c r="AQ38" s="349">
        <v>4</v>
      </c>
      <c r="AR38" s="337" t="s">
        <v>528</v>
      </c>
      <c r="AS38" s="344"/>
    </row>
    <row r="39" spans="1:46" ht="13.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548</v>
      </c>
      <c r="AL39" s="1214"/>
      <c r="AM39" s="1214"/>
      <c r="AN39" s="1215"/>
      <c r="AO39" s="345">
        <v>-103320</v>
      </c>
      <c r="AP39" s="345">
        <v>-2545</v>
      </c>
      <c r="AQ39" s="346">
        <v>-4161</v>
      </c>
      <c r="AR39" s="347">
        <v>-38.799999999999997</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549</v>
      </c>
      <c r="AL40" s="1217"/>
      <c r="AM40" s="1217"/>
      <c r="AN40" s="1218"/>
      <c r="AO40" s="345">
        <v>-2404451</v>
      </c>
      <c r="AP40" s="345">
        <v>-59238</v>
      </c>
      <c r="AQ40" s="346">
        <v>-59663</v>
      </c>
      <c r="AR40" s="347">
        <v>-0.7</v>
      </c>
      <c r="AS40" s="344"/>
    </row>
    <row r="41" spans="1:46" ht="13.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299</v>
      </c>
      <c r="AL41" s="1220"/>
      <c r="AM41" s="1220"/>
      <c r="AN41" s="1221"/>
      <c r="AO41" s="345">
        <v>961028</v>
      </c>
      <c r="AP41" s="345">
        <v>23676</v>
      </c>
      <c r="AQ41" s="346">
        <v>25063</v>
      </c>
      <c r="AR41" s="347">
        <v>-5.5</v>
      </c>
      <c r="AS41" s="344"/>
    </row>
    <row r="42" spans="1:46" ht="13.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550</v>
      </c>
      <c r="AL42" s="295"/>
      <c r="AM42" s="295"/>
      <c r="AN42" s="295"/>
      <c r="AO42" s="295"/>
      <c r="AP42" s="295"/>
      <c r="AQ42" s="321"/>
      <c r="AR42" s="321"/>
      <c r="AS42" s="344"/>
    </row>
    <row r="43" spans="1:46" ht="13.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551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552</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519</v>
      </c>
      <c r="AN49" s="1224" t="s">
        <v>553</v>
      </c>
      <c r="AO49" s="1225"/>
      <c r="AP49" s="1225"/>
      <c r="AQ49" s="1225"/>
      <c r="AR49" s="1226"/>
    </row>
    <row r="50" spans="1:44" ht="13.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554</v>
      </c>
      <c r="AO50" s="362" t="s">
        <v>555</v>
      </c>
      <c r="AP50" s="363" t="s">
        <v>556</v>
      </c>
      <c r="AQ50" s="364" t="s">
        <v>557</v>
      </c>
      <c r="AR50" s="365" t="s">
        <v>558</v>
      </c>
    </row>
    <row r="51" spans="1:44" ht="13.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559</v>
      </c>
      <c r="AL51" s="358"/>
      <c r="AM51" s="366">
        <v>3509850</v>
      </c>
      <c r="AN51" s="367">
        <v>80747</v>
      </c>
      <c r="AO51" s="368">
        <v>-14.8</v>
      </c>
      <c r="AP51" s="369">
        <v>83280</v>
      </c>
      <c r="AQ51" s="370">
        <v>-2.5</v>
      </c>
      <c r="AR51" s="371">
        <v>-12.3</v>
      </c>
    </row>
    <row r="52" spans="1:44" ht="13.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560</v>
      </c>
      <c r="AM52" s="374">
        <v>1719658</v>
      </c>
      <c r="AN52" s="375">
        <v>39562</v>
      </c>
      <c r="AO52" s="376">
        <v>-30</v>
      </c>
      <c r="AP52" s="377">
        <v>43123</v>
      </c>
      <c r="AQ52" s="378">
        <v>-2.8</v>
      </c>
      <c r="AR52" s="379">
        <v>-27.2</v>
      </c>
    </row>
    <row r="53" spans="1:44" ht="13.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561</v>
      </c>
      <c r="AL53" s="358"/>
      <c r="AM53" s="366">
        <v>2341821</v>
      </c>
      <c r="AN53" s="367">
        <v>54639</v>
      </c>
      <c r="AO53" s="368">
        <v>-32.299999999999997</v>
      </c>
      <c r="AP53" s="369">
        <v>88968</v>
      </c>
      <c r="AQ53" s="370">
        <v>6.8</v>
      </c>
      <c r="AR53" s="371">
        <v>-39.1</v>
      </c>
    </row>
    <row r="54" spans="1:44" ht="13.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560</v>
      </c>
      <c r="AM54" s="374">
        <v>1572465</v>
      </c>
      <c r="AN54" s="375">
        <v>36688</v>
      </c>
      <c r="AO54" s="376">
        <v>-7.3</v>
      </c>
      <c r="AP54" s="377">
        <v>45482</v>
      </c>
      <c r="AQ54" s="378">
        <v>5.5</v>
      </c>
      <c r="AR54" s="379">
        <v>-12.8</v>
      </c>
    </row>
    <row r="55" spans="1:44" ht="13.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562</v>
      </c>
      <c r="AL55" s="358"/>
      <c r="AM55" s="366">
        <v>2055918</v>
      </c>
      <c r="AN55" s="367">
        <v>48728</v>
      </c>
      <c r="AO55" s="368">
        <v>-10.8</v>
      </c>
      <c r="AP55" s="369">
        <v>85173</v>
      </c>
      <c r="AQ55" s="370">
        <v>-4.3</v>
      </c>
      <c r="AR55" s="371">
        <v>-6.5</v>
      </c>
    </row>
    <row r="56" spans="1:44" ht="13.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560</v>
      </c>
      <c r="AM56" s="374">
        <v>1482739</v>
      </c>
      <c r="AN56" s="375">
        <v>35143</v>
      </c>
      <c r="AO56" s="376">
        <v>-4.2</v>
      </c>
      <c r="AP56" s="377">
        <v>43913</v>
      </c>
      <c r="AQ56" s="378">
        <v>-3.4</v>
      </c>
      <c r="AR56" s="379">
        <v>-0.8</v>
      </c>
    </row>
    <row r="57" spans="1:44" ht="13.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563</v>
      </c>
      <c r="AL57" s="358"/>
      <c r="AM57" s="366">
        <v>2204873</v>
      </c>
      <c r="AN57" s="367">
        <v>53277</v>
      </c>
      <c r="AO57" s="368">
        <v>9.3000000000000007</v>
      </c>
      <c r="AP57" s="369">
        <v>94081</v>
      </c>
      <c r="AQ57" s="370">
        <v>10.5</v>
      </c>
      <c r="AR57" s="371">
        <v>-1.2</v>
      </c>
    </row>
    <row r="58" spans="1:44" ht="13.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560</v>
      </c>
      <c r="AM58" s="374">
        <v>1549423</v>
      </c>
      <c r="AN58" s="375">
        <v>37439</v>
      </c>
      <c r="AO58" s="376">
        <v>6.5</v>
      </c>
      <c r="AP58" s="377">
        <v>48949</v>
      </c>
      <c r="AQ58" s="378">
        <v>11.5</v>
      </c>
      <c r="AR58" s="379">
        <v>-5</v>
      </c>
    </row>
    <row r="59" spans="1:44" ht="13.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564</v>
      </c>
      <c r="AL59" s="358"/>
      <c r="AM59" s="366">
        <v>3290351</v>
      </c>
      <c r="AN59" s="367">
        <v>81063</v>
      </c>
      <c r="AO59" s="368">
        <v>52.2</v>
      </c>
      <c r="AP59" s="369">
        <v>92632</v>
      </c>
      <c r="AQ59" s="370">
        <v>-1.5</v>
      </c>
      <c r="AR59" s="371">
        <v>53.7</v>
      </c>
    </row>
    <row r="60" spans="1:44" ht="13.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560</v>
      </c>
      <c r="AM60" s="374">
        <v>2261867</v>
      </c>
      <c r="AN60" s="375">
        <v>55725</v>
      </c>
      <c r="AO60" s="376">
        <v>48.8</v>
      </c>
      <c r="AP60" s="377">
        <v>47978</v>
      </c>
      <c r="AQ60" s="378">
        <v>-2</v>
      </c>
      <c r="AR60" s="379">
        <v>50.8</v>
      </c>
    </row>
    <row r="61" spans="1:44" ht="13.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565</v>
      </c>
      <c r="AL61" s="380"/>
      <c r="AM61" s="381">
        <v>2680563</v>
      </c>
      <c r="AN61" s="382">
        <v>63691</v>
      </c>
      <c r="AO61" s="383">
        <v>0.7</v>
      </c>
      <c r="AP61" s="384">
        <v>88827</v>
      </c>
      <c r="AQ61" s="385">
        <v>1.8</v>
      </c>
      <c r="AR61" s="371">
        <v>-1.1000000000000001</v>
      </c>
    </row>
    <row r="62" spans="1:44" ht="13.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560</v>
      </c>
      <c r="AM62" s="374">
        <v>1717230</v>
      </c>
      <c r="AN62" s="375">
        <v>40911</v>
      </c>
      <c r="AO62" s="376">
        <v>2.8</v>
      </c>
      <c r="AP62" s="377">
        <v>45889</v>
      </c>
      <c r="AQ62" s="378">
        <v>1.8</v>
      </c>
      <c r="AR62" s="379">
        <v>1</v>
      </c>
    </row>
    <row r="63" spans="1:44" ht="13.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t="13.2" hidden="1">
      <c r="AK70" s="295"/>
      <c r="AL70" s="295"/>
      <c r="AM70" s="295"/>
      <c r="AN70" s="295"/>
      <c r="AO70" s="295"/>
      <c r="AP70" s="295"/>
      <c r="AQ70" s="295"/>
      <c r="AR70" s="295"/>
    </row>
    <row r="71" spans="1:46" ht="13.2" hidden="1">
      <c r="AK71" s="295"/>
      <c r="AL71" s="295"/>
      <c r="AM71" s="295"/>
      <c r="AN71" s="295"/>
      <c r="AO71" s="295"/>
      <c r="AP71" s="295"/>
      <c r="AQ71" s="295"/>
      <c r="AR71" s="295"/>
    </row>
    <row r="72" spans="1:46" ht="13.2" hidden="1">
      <c r="AK72" s="295"/>
      <c r="AL72" s="295"/>
      <c r="AM72" s="295"/>
      <c r="AN72" s="295"/>
      <c r="AO72" s="295"/>
      <c r="AP72" s="295"/>
      <c r="AQ72" s="295"/>
      <c r="AR72" s="295"/>
    </row>
    <row r="73" spans="1:46" ht="13.2" hidden="1">
      <c r="AK73" s="295"/>
      <c r="AL73" s="295"/>
      <c r="AM73" s="295"/>
      <c r="AN73" s="295"/>
      <c r="AO73" s="295"/>
      <c r="AP73" s="295"/>
      <c r="AQ73" s="295"/>
      <c r="AR73" s="295"/>
    </row>
  </sheetData>
  <sheetProtection algorithmName="SHA-512" hashValue="tInKlbU3q9FK2k1Pqoxd3oNL4EoAZzg1f0YEr/OSSut5pTvlvp1D9G9ErVb2fbz9o3kOaprlnJSmP0pY/8kkAQ==" saltValue="6zw3cPxaRQeKKxNs1LB8C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cols>
    <col min="1" max="125" width="2.441406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c r="B2" s="292"/>
      <c r="DG2" s="292"/>
    </row>
    <row r="3" spans="2:125" ht="13.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row r="5" spans="2:125" ht="13.2"/>
    <row r="6" spans="2:125" ht="13.2"/>
    <row r="7" spans="2:125" ht="13.2"/>
    <row r="8" spans="2:125" ht="13.2"/>
    <row r="9" spans="2:125" ht="13.2">
      <c r="DU9" s="292"/>
    </row>
    <row r="10" spans="2:125" ht="13.2"/>
    <row r="11" spans="2:125" ht="13.2"/>
    <row r="12" spans="2:125" ht="13.2"/>
    <row r="13" spans="2:125" ht="13.2"/>
    <row r="14" spans="2:125" ht="13.2"/>
    <row r="15" spans="2:125" ht="13.2"/>
    <row r="16" spans="2:125" ht="13.2"/>
    <row r="17" spans="125:125" ht="13.2">
      <c r="DU17" s="292"/>
    </row>
    <row r="18" spans="125:125" ht="13.2"/>
    <row r="19" spans="125:125" ht="13.2"/>
    <row r="20" spans="125:125" ht="13.2">
      <c r="DU20" s="292"/>
    </row>
    <row r="21" spans="125:125" ht="13.2">
      <c r="DU21" s="292"/>
    </row>
    <row r="22" spans="125:125" ht="13.2"/>
    <row r="23" spans="125:125" ht="13.2"/>
    <row r="24" spans="125:125" ht="13.2"/>
    <row r="25" spans="125:125" ht="13.2"/>
    <row r="26" spans="125:125" ht="13.2"/>
    <row r="27" spans="125:125" ht="13.2"/>
    <row r="28" spans="125:125" ht="13.2">
      <c r="DU28" s="292"/>
    </row>
    <row r="29" spans="125:125" ht="13.2"/>
    <row r="30" spans="125:125" ht="13.2"/>
    <row r="31" spans="125:125" ht="13.2"/>
    <row r="32" spans="125:125" ht="13.2"/>
    <row r="33" spans="2:125" ht="13.2">
      <c r="B33" s="292"/>
      <c r="G33" s="292"/>
      <c r="I33" s="292"/>
    </row>
    <row r="34" spans="2:125" ht="13.2">
      <c r="C34" s="292"/>
      <c r="P34" s="292"/>
      <c r="DE34" s="292"/>
      <c r="DH34" s="292"/>
    </row>
    <row r="35" spans="2:125" ht="13.2">
      <c r="D35" s="292"/>
      <c r="E35" s="292"/>
      <c r="DG35" s="292"/>
      <c r="DJ35" s="292"/>
      <c r="DP35" s="292"/>
      <c r="DQ35" s="292"/>
      <c r="DR35" s="292"/>
      <c r="DS35" s="292"/>
      <c r="DT35" s="292"/>
      <c r="DU35" s="292"/>
    </row>
    <row r="36" spans="2:125" ht="13.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c r="DU37" s="292"/>
    </row>
    <row r="38" spans="2:125" ht="13.2">
      <c r="DT38" s="292"/>
      <c r="DU38" s="292"/>
    </row>
    <row r="39" spans="2:125" ht="13.2"/>
    <row r="40" spans="2:125" ht="13.2">
      <c r="DH40" s="292"/>
    </row>
    <row r="41" spans="2:125" ht="13.2">
      <c r="DE41" s="292"/>
    </row>
    <row r="42" spans="2:125" ht="13.2">
      <c r="DG42" s="292"/>
      <c r="DJ42" s="292"/>
    </row>
    <row r="43" spans="2:125" ht="13.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c r="DU44" s="292"/>
    </row>
    <row r="45" spans="2:125" ht="13.2"/>
    <row r="46" spans="2:125" ht="13.2"/>
    <row r="47" spans="2:125" ht="13.2"/>
    <row r="48" spans="2:125" ht="13.2">
      <c r="DT48" s="292"/>
      <c r="DU48" s="292"/>
    </row>
    <row r="49" spans="120:125" ht="13.2">
      <c r="DU49" s="292"/>
    </row>
    <row r="50" spans="120:125" ht="13.2">
      <c r="DU50" s="292"/>
    </row>
    <row r="51" spans="120:125" ht="13.2">
      <c r="DP51" s="292"/>
      <c r="DQ51" s="292"/>
      <c r="DR51" s="292"/>
      <c r="DS51" s="292"/>
      <c r="DT51" s="292"/>
      <c r="DU51" s="292"/>
    </row>
    <row r="52" spans="120:125" ht="13.2"/>
    <row r="53" spans="120:125" ht="13.2"/>
    <row r="54" spans="120:125" ht="13.2">
      <c r="DU54" s="292"/>
    </row>
    <row r="55" spans="120:125" ht="13.2"/>
    <row r="56" spans="120:125" ht="13.2"/>
    <row r="57" spans="120:125" ht="13.2"/>
    <row r="58" spans="120:125" ht="13.2">
      <c r="DU58" s="292"/>
    </row>
    <row r="59" spans="120:125" ht="13.2"/>
    <row r="60" spans="120:125" ht="13.2"/>
    <row r="61" spans="120:125" ht="13.2"/>
    <row r="62" spans="120:125" ht="13.2"/>
    <row r="63" spans="120:125" ht="13.2">
      <c r="DU63" s="292"/>
    </row>
    <row r="64" spans="120:125" ht="13.2">
      <c r="DT64" s="292"/>
      <c r="DU64" s="292"/>
    </row>
    <row r="65" spans="123:125" ht="13.2"/>
    <row r="66" spans="123:125" ht="13.2"/>
    <row r="67" spans="123:125" ht="13.2"/>
    <row r="68" spans="123:125" ht="13.2"/>
    <row r="69" spans="123:125" ht="13.2">
      <c r="DS69" s="292"/>
      <c r="DT69" s="292"/>
      <c r="DU69" s="292"/>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92"/>
    </row>
    <row r="83" spans="116:125" ht="13.2">
      <c r="DM83" s="292"/>
      <c r="DN83" s="292"/>
      <c r="DO83" s="292"/>
      <c r="DP83" s="292"/>
      <c r="DQ83" s="292"/>
      <c r="DR83" s="292"/>
      <c r="DS83" s="292"/>
      <c r="DT83" s="292"/>
      <c r="DU83" s="292"/>
    </row>
    <row r="84" spans="116:125" ht="13.2"/>
    <row r="85" spans="116:125" ht="13.2"/>
    <row r="86" spans="116:125" ht="13.2"/>
    <row r="87" spans="116:125" ht="13.2"/>
    <row r="88" spans="116:125" ht="13.2">
      <c r="DU88" s="292"/>
    </row>
    <row r="89" spans="116:125" ht="13.2"/>
    <row r="90" spans="116:125" ht="13.2"/>
    <row r="91" spans="116:125" ht="13.2"/>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567</v>
      </c>
    </row>
    <row r="120" spans="125:125" ht="13.5" hidden="1" customHeight="1"/>
    <row r="121" spans="125:125" ht="13.5" hidden="1" customHeight="1">
      <c r="DU121" s="292"/>
    </row>
  </sheetData>
  <sheetProtection algorithmName="SHA-512" hashValue="gt4qWFhGofFVgLbyx+MdwgHHf8PTfgjrwCCQ3T2J/Hgm0veUTT66ynt3MTQTIaMkXi1vlKKbxTOkclwzj0EMag==" saltValue="0KDgyb1NHgaTGQloR8j3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cols>
    <col min="1" max="125" width="2.441406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c r="B2" s="292"/>
      <c r="T2" s="292"/>
    </row>
    <row r="3" spans="1:125" ht="13.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92"/>
      <c r="G33" s="292"/>
      <c r="I33" s="292"/>
    </row>
    <row r="34" spans="2:125" ht="13.2">
      <c r="C34" s="292"/>
      <c r="P34" s="292"/>
      <c r="R34" s="292"/>
      <c r="U34" s="292"/>
    </row>
    <row r="35" spans="2:125" ht="13.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c r="F36" s="292"/>
      <c r="H36" s="292"/>
      <c r="J36" s="292"/>
      <c r="K36" s="292"/>
      <c r="L36" s="292"/>
      <c r="M36" s="292"/>
      <c r="N36" s="292"/>
      <c r="O36" s="292"/>
      <c r="Q36" s="292"/>
      <c r="S36" s="292"/>
      <c r="V36" s="292"/>
    </row>
    <row r="37" spans="2:125" ht="13.2"/>
    <row r="38" spans="2:125" ht="13.2"/>
    <row r="39" spans="2:125" ht="13.2"/>
    <row r="40" spans="2:125" ht="13.2">
      <c r="U40" s="292"/>
    </row>
    <row r="41" spans="2:125" ht="13.2">
      <c r="R41" s="292"/>
    </row>
    <row r="42" spans="2:125" ht="13.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c r="Q43" s="292"/>
      <c r="S43" s="292"/>
      <c r="V43" s="292"/>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568</v>
      </c>
    </row>
  </sheetData>
  <sheetProtection algorithmName="SHA-512" hashValue="nj4xREggoYJIbnoGKzAB+pdMqeE4PrxiRUq4PfUOucHUzv89mz6/XxLOfX/uYSQ/qPCh9aZwN4fbNOxMRKeUIw==" saltValue="K6KNnEGUCu2Fd+13b50V1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569</v>
      </c>
      <c r="G46" s="8" t="s">
        <v>570</v>
      </c>
      <c r="H46" s="8" t="s">
        <v>571</v>
      </c>
      <c r="I46" s="8" t="s">
        <v>572</v>
      </c>
      <c r="J46" s="9" t="s">
        <v>573</v>
      </c>
    </row>
    <row r="47" spans="2:10" ht="57.75" customHeight="1">
      <c r="B47" s="10"/>
      <c r="C47" s="1238" t="s">
        <v>3</v>
      </c>
      <c r="D47" s="1238"/>
      <c r="E47" s="1239"/>
      <c r="F47" s="11">
        <v>38.56</v>
      </c>
      <c r="G47" s="12">
        <v>38.47</v>
      </c>
      <c r="H47" s="12">
        <v>40.82</v>
      </c>
      <c r="I47" s="12">
        <v>31.78</v>
      </c>
      <c r="J47" s="13">
        <v>30.73</v>
      </c>
    </row>
    <row r="48" spans="2:10" ht="57.75" customHeight="1">
      <c r="B48" s="14"/>
      <c r="C48" s="1240" t="s">
        <v>4</v>
      </c>
      <c r="D48" s="1240"/>
      <c r="E48" s="1241"/>
      <c r="F48" s="15">
        <v>9.7799999999999994</v>
      </c>
      <c r="G48" s="16">
        <v>8.68</v>
      </c>
      <c r="H48" s="16">
        <v>7.19</v>
      </c>
      <c r="I48" s="16">
        <v>11.46</v>
      </c>
      <c r="J48" s="17">
        <v>8.0399999999999991</v>
      </c>
    </row>
    <row r="49" spans="2:10" ht="57.75" customHeight="1" thickBot="1">
      <c r="B49" s="18"/>
      <c r="C49" s="1242" t="s">
        <v>5</v>
      </c>
      <c r="D49" s="1242"/>
      <c r="E49" s="1243"/>
      <c r="F49" s="19" t="s">
        <v>574</v>
      </c>
      <c r="G49" s="20" t="s">
        <v>575</v>
      </c>
      <c r="H49" s="20">
        <v>0.39</v>
      </c>
      <c r="I49" s="20" t="s">
        <v>576</v>
      </c>
      <c r="J49" s="21" t="s">
        <v>577</v>
      </c>
    </row>
    <row r="50" spans="2:10" ht="13.5" customHeight="1"/>
  </sheetData>
  <sheetProtection algorithmName="SHA-512" hashValue="POOdxFln+kvzIetKp3ocxYEP+TaIVPBtD2ZjhWD83Lb/w+YiOkeLRiPj6M/R51JHqahcVaN9vEjhFg2tNcu0dw==" saltValue="6FitSW2eNpGbINYP1ffg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2022-09-16T00:55:26Z</cp:lastPrinted>
  <dcterms:created xsi:type="dcterms:W3CDTF">2022-02-02T03:58:41Z</dcterms:created>
  <dcterms:modified xsi:type="dcterms:W3CDTF">2025-10-01T05:50:31Z</dcterms:modified>
  <cp:category/>
</cp:coreProperties>
</file>