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RlWdd0BR4Ge8ODGdV4K/s25TnoO677PHKJtoz+gDr/h+vLKTSzfVev+6cT+rDCpcw7Cq5svnOuodmx0Gsmh8eA==" workbookSaltValue="CGkcreQtSIR5zr4wG541aw==" workbookSpinCount="100000"/>
  <bookViews>
    <workbookView xWindow="-120" yWindow="-120" windowWidth="20730" windowHeight="11040"/>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<sst xmlns="http://schemas.openxmlformats.org/spreadsheetml/2006/main" xmlns:r="http://schemas.openxmlformats.org/officeDocument/2006/relationships" count="111" uniqueCount="111">
  <si>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</si>
  <si>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</si>
  <si>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</si>
  <si>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</si>
  <si>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非設置</t>
  </si>
  <si>
    <t>人口（人）</t>
    <rPh sb="0" eb="2">
      <t>ジンコウ</t>
    </rPh>
    <rPh sb="3" eb="4">
      <t>ヒト</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</si>
  <si>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</si>
  <si>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</si>
  <si>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</si>
  <si>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</si>
  <si>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</si>
  <si>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</si>
  <si>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</si>
  <si>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</si>
  <si>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</si>
  <si>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</si>
  <si>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</si>
  <si>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</si>
  <si>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</si>
  <si>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</si>
  <si>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</si>
  <si>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</si>
  <si>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A5</t>
  </si>
  <si>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</si>
  <si>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</si>
  <si>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</si>
  <si>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</si>
  <si>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</si>
  <si>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</si>
  <si>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</si>
  <si>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</si>
  <si>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</si>
  <si>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</si>
  <si>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</si>
  <si>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</si>
  <si>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</si>
  <si>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</si>
  <si>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</si>
  <si>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</si>
  <si>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</si>
  <si>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</si>
  <si>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</si>
  <si>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</si>
  <si>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</si>
  <si>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</si>
  <si>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</si>
  <si>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</si>
  <si>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</si>
  <si>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</si>
  <si>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</si>
  <si>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</si>
  <si>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</si>
  <si>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</si>
  <si>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</si>
  <si>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</si>
  <si>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</si>
  <si>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</si>
  <si>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</si>
  <si>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</si>
  <si>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</si>
  <si>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</si>
  <si>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</si>
  <si>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</si>
  <si>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</si>
  <si>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</si>
  <si>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</si>
  <si>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</si>
  <si>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</si>
  <si>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</si>
  <si>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</si>
  <si>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</si>
  <si>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</si>
  <si>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</si>
  <si>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</si>
  <si>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</si>
  <si>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</si>
  <si>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</si>
  <si>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</si>
  <si>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</si>
  <si>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</si>
  <si>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</si>
  <si>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</si>
  <si>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</si>
  <si>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</si>
  <si>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</si>
  <si>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</si>
  <si>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</si>
  <si>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</si>
  <si>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</si>
  <si>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</si>
  <si>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</si>
  <si>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</si>
  <si>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</si>
  <si>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</si>
  <si>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茨城県　常陸大宮市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</si>
  <si>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</si>
  <si>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</si>
  <si>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</si>
  <si>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</si>
  <si>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</si>
  <si>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</si>
  <si>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</si>
  <si>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</si>
  <si>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</si>
  <si>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</si>
  <si>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</si>
  <si>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</si>
  <si>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</si>
  <si>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①経営収支比率は全国平均及び類似団体平均を上回っているが、収入の根幹である給水収益は、人口減少と共に減少傾向にあり、管路の更新費用を賄えず、一般会計からの繰入金に依存している状況である。
②累積欠損金比率は0%であり、欠損金は発生していない。
③流動比率は全国平均及び類似団体平均を上回っている。
④企業債残高対給水収益比率は、管路更新事業等の建設改良工事の財源として企業債を発行していることから、全国平均よりも高い状況であるが、発行抑制に努めているため、企業債残高は減少傾向にある。
⑤料金回収率は全国平均及び類似団体平均を上回っている。
⑥給水原価は全国平均及び類似団体平均より高い223.12円となった。これは有収水量に対して経常費用の割合が大きいことが要因であり、今後は管路の更新などにより有収率の向上に努め、経常費用の削減を図っていく必要がある。
⑦施設利用率は全国平均及び類似団体平均より高い71.40％となった。今後、人口減少が進むことが見込まれるため、施設更新に合わせてダウンサイジング等を行い、効率的な水道事業運営に努める必要がある。
⑧有収率は全国平均及び類似団体平均を大きく下回っている。管路の老朽化による漏水が要因となっていると推測されるため、管路の更新が急務である。</t>
    <rPh sb="164" eb="166">
      <t>カンロ</t>
    </rPh>
    <rPh sb="166" eb="168">
      <t>コウシン</t>
    </rPh>
    <rPh sb="168" eb="170">
      <t>ジギョウ</t>
    </rPh>
    <rPh sb="170" eb="171">
      <t>トウ</t>
    </rPh>
    <rPh sb="199" eb="201">
      <t>ゼンコク</t>
    </rPh>
    <rPh sb="201" eb="203">
      <t>ヘイキン</t>
    </rPh>
    <rPh sb="215" eb="217">
      <t>ハッコウ</t>
    </rPh>
    <rPh sb="217" eb="219">
      <t>ヨクセイ</t>
    </rPh>
    <rPh sb="220" eb="221">
      <t>ツト</t>
    </rPh>
    <rPh sb="228" eb="231">
      <t>キギョウサイ</t>
    </rPh>
    <rPh sb="231" eb="233">
      <t>ザンダカ</t>
    </rPh>
    <rPh sb="234" eb="236">
      <t>ゲンショウ</t>
    </rPh>
    <rPh sb="236" eb="238">
      <t>ケイコウ</t>
    </rPh>
    <rPh sb="413" eb="415">
      <t>コンゴ</t>
    </rPh>
    <rPh sb="421" eb="422">
      <t>スス</t>
    </rPh>
    <rPh sb="426" eb="428">
      <t>ミコ</t>
    </rPh>
    <rPh sb="453" eb="454">
      <t>オコナ</t>
    </rPh>
    <rPh sb="458" eb="459">
      <t>テキ</t>
    </rPh>
    <rPh sb="526" eb="528">
      <t>スイソク</t>
    </rPh>
    <rPh sb="534" eb="536">
      <t>カンロ</t>
    </rPh>
    <rPh sb="537" eb="539">
      <t>コウシン</t>
    </rPh>
    <rPh sb="540" eb="542">
      <t>キュウム</t>
    </rPh>
    <phoneticPr fontId="1"/>
  </si>
  <si>
    <t>　経営の健全性については、一定の水準を維持してはいるものの、急速に進む人口減少に伴う水需要の減少、水道施設の老朽化及び職員の人材不足、さらには頻発している自然災害や物価高騰による営業費用の増加等、水道を取り巻く状況が急速に変化している中で、本市の水道事業運営は厳しさを増している。
　そのような状況を踏まえ、「水道ビジョン」と「経営戦略」を包含した中長期的な基本方針となる「水道事業経営計画」を策定し、経営改善に取り組んでいるところである。
　様々な課題を抱えている中で、特に早急な対策を講ずる必要があるのが有収率の向上である。有収率については近年、全国平均等と比較しても著しく低い60％台となっており、有収水量に係る動力費や薬品費などの費用が必要以上に支出されており、経営を圧迫している。今後も様々な方策を模索し、工夫を凝らしながら取り組んでいく必要がある。</t>
    <rPh sb="147" eb="149">
      <t>ジョウキョウ</t>
    </rPh>
    <phoneticPr fontId="1"/>
  </si>
  <si>
    <r>
      <t>①有形固定資産減価償却率及び②管路経年化率は、</t>
    </r>
    <r>
      <rPr>
        <sz val="11"/>
        <color theme="1"/>
        <rFont val="ＭＳ ゴシック"/>
      </rPr>
      <t>類似団体平均より高くなっており、管路の老朽化が見られる。
③管路更新率は全国平均及び類似団体平均より高くなっており、これは、老朽化した管路の更新を積極的に進めていることが表れている。</t>
    </r>
  </si>
</sst>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1.1200000000000001</c:v>
                </c:pt>
                <c:pt idx="1">
                  <c:v>0.8</c:v>
                </c:pt>
                <c:pt idx="2">
                  <c:v>0.75</c:v>
                </c:pt>
                <c:pt idx="3">
                  <c:v>0.74</c:v>
                </c:pt>
                <c:pt idx="4">
                  <c:v>0.68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0.56999999999999995</c:v>
                </c:pt>
                <c:pt idx="1">
                  <c:v>0.52</c:v>
                </c:pt>
                <c:pt idx="2">
                  <c:v>0.48</c:v>
                </c:pt>
                <c:pt idx="3">
                  <c:v>0.48</c:v>
                </c:pt>
                <c:pt idx="4">
                  <c:v>0.46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76.989999999999995</c:v>
                </c:pt>
                <c:pt idx="1">
                  <c:v>74.81</c:v>
                </c:pt>
                <c:pt idx="2">
                  <c:v>71.760000000000005</c:v>
                </c:pt>
                <c:pt idx="3">
                  <c:v>70.83</c:v>
                </c:pt>
                <c:pt idx="4">
                  <c:v>71.400000000000006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60.12</c:v>
                </c:pt>
                <c:pt idx="1">
                  <c:v>60.34</c:v>
                </c:pt>
                <c:pt idx="2">
                  <c:v>59.54</c:v>
                </c:pt>
                <c:pt idx="3">
                  <c:v>59.26</c:v>
                </c:pt>
                <c:pt idx="4">
                  <c:v>60.44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61.58</c:v>
                </c:pt>
                <c:pt idx="1">
                  <c:v>62.37</c:v>
                </c:pt>
                <c:pt idx="2">
                  <c:v>65.010000000000005</c:v>
                </c:pt>
                <c:pt idx="3">
                  <c:v>64.45</c:v>
                </c:pt>
                <c:pt idx="4">
                  <c:v>64.06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84.24</c:v>
                </c:pt>
                <c:pt idx="1">
                  <c:v>84.19</c:v>
                </c:pt>
                <c:pt idx="2">
                  <c:v>83.93</c:v>
                </c:pt>
                <c:pt idx="3">
                  <c:v>83.84</c:v>
                </c:pt>
                <c:pt idx="4">
                  <c:v>83.39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112.48</c:v>
                </c:pt>
                <c:pt idx="1">
                  <c:v>104.94</c:v>
                </c:pt>
                <c:pt idx="2">
                  <c:v>113.89</c:v>
                </c:pt>
                <c:pt idx="3">
                  <c:v>118.39</c:v>
                </c:pt>
                <c:pt idx="4">
                  <c:v>115.88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108.83</c:v>
                </c:pt>
                <c:pt idx="1">
                  <c:v>109.23</c:v>
                </c:pt>
                <c:pt idx="2">
                  <c:v>108.04</c:v>
                </c:pt>
                <c:pt idx="3">
                  <c:v>107.49</c:v>
                </c:pt>
                <c:pt idx="4">
                  <c:v>107.15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51.6</c:v>
                </c:pt>
                <c:pt idx="1">
                  <c:v>53.07</c:v>
                </c:pt>
                <c:pt idx="2">
                  <c:v>53.96</c:v>
                </c:pt>
                <c:pt idx="3">
                  <c:v>54.84</c:v>
                </c:pt>
                <c:pt idx="4">
                  <c:v>55.95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48.83</c:v>
                </c:pt>
                <c:pt idx="1">
                  <c:v>49.96</c:v>
                </c:pt>
                <c:pt idx="2">
                  <c:v>50.82</c:v>
                </c:pt>
                <c:pt idx="3">
                  <c:v>51.82</c:v>
                </c:pt>
                <c:pt idx="4">
                  <c:v>52.53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20.03</c:v>
                </c:pt>
                <c:pt idx="1">
                  <c:v>24.38</c:v>
                </c:pt>
                <c:pt idx="2">
                  <c:v>26.1</c:v>
                </c:pt>
                <c:pt idx="3">
                  <c:v>27.84</c:v>
                </c:pt>
                <c:pt idx="4">
                  <c:v>25.17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18.18</c:v>
                </c:pt>
                <c:pt idx="1">
                  <c:v>19.32</c:v>
                </c:pt>
                <c:pt idx="2">
                  <c:v>21.16</c:v>
                </c:pt>
                <c:pt idx="3">
                  <c:v>22.72</c:v>
                </c:pt>
                <c:pt idx="4">
                  <c:v>24.16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4.34</c:v>
                </c:pt>
                <c:pt idx="1">
                  <c:v>4.6900000000000004</c:v>
                </c:pt>
                <c:pt idx="2">
                  <c:v>4.72</c:v>
                </c:pt>
                <c:pt idx="3">
                  <c:v>5.76</c:v>
                </c:pt>
                <c:pt idx="4">
                  <c:v>4.74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259.08</c:v>
                </c:pt>
                <c:pt idx="1">
                  <c:v>365.04</c:v>
                </c:pt>
                <c:pt idx="2">
                  <c:v>352.21</c:v>
                </c:pt>
                <c:pt idx="3">
                  <c:v>341.6</c:v>
                </c:pt>
                <c:pt idx="4">
                  <c:v>353.59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327.77</c:v>
                </c:pt>
                <c:pt idx="1">
                  <c:v>338.02</c:v>
                </c:pt>
                <c:pt idx="2">
                  <c:v>345.94</c:v>
                </c:pt>
                <c:pt idx="3">
                  <c:v>329.7</c:v>
                </c:pt>
                <c:pt idx="4">
                  <c:v>319.99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362.78</c:v>
                </c:pt>
                <c:pt idx="1">
                  <c:v>375.22</c:v>
                </c:pt>
                <c:pt idx="2">
                  <c:v>329.5</c:v>
                </c:pt>
                <c:pt idx="3">
                  <c:v>338.96</c:v>
                </c:pt>
                <c:pt idx="4">
                  <c:v>303.44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397.1</c:v>
                </c:pt>
                <c:pt idx="1">
                  <c:v>379.91</c:v>
                </c:pt>
                <c:pt idx="2">
                  <c:v>386.61</c:v>
                </c:pt>
                <c:pt idx="3">
                  <c:v>381.56</c:v>
                </c:pt>
                <c:pt idx="4">
                  <c:v>365.55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97.51</c:v>
                </c:pt>
                <c:pt idx="1">
                  <c:v>87.87</c:v>
                </c:pt>
                <c:pt idx="2">
                  <c:v>102.6</c:v>
                </c:pt>
                <c:pt idx="3">
                  <c:v>98.04</c:v>
                </c:pt>
                <c:pt idx="4">
                  <c:v>100.3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95.79</c:v>
                </c:pt>
                <c:pt idx="1">
                  <c:v>98.3</c:v>
                </c:pt>
                <c:pt idx="2">
                  <c:v>93.82</c:v>
                </c:pt>
                <c:pt idx="3">
                  <c:v>95.04</c:v>
                </c:pt>
                <c:pt idx="4">
                  <c:v>95.42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226.8</c:v>
                </c:pt>
                <c:pt idx="1">
                  <c:v>235.89</c:v>
                </c:pt>
                <c:pt idx="2">
                  <c:v>216.82</c:v>
                </c:pt>
                <c:pt idx="3">
                  <c:v>211.78</c:v>
                </c:pt>
                <c:pt idx="4">
                  <c:v>223.12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171.13</c:v>
                </c:pt>
                <c:pt idx="1">
                  <c:v>173.7</c:v>
                </c:pt>
                <c:pt idx="2">
                  <c:v>178.94</c:v>
                </c:pt>
                <c:pt idx="3">
                  <c:v>180.19</c:v>
                </c:pt>
                <c:pt idx="4">
                  <c:v>184.25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076305" y="6743700"/>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V47" zoomScale="90" zoomScaleNormal="90" workbookViewId="0">
      <selection activeCell="BL64" sqref="BL64:BZ65"/>
    </sheetView>
  </sheetViews>
  <sheetFormatPr defaultColWidth="2.625" defaultRowHeight="13.2"/>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常陸大宮市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15</v>
      </c>
      <c r="J7" s="13"/>
      <c r="K7" s="13"/>
      <c r="L7" s="13"/>
      <c r="M7" s="13"/>
      <c r="N7" s="13"/>
      <c r="O7" s="22"/>
      <c r="P7" s="25" t="s">
        <v>9</v>
      </c>
      <c r="Q7" s="25"/>
      <c r="R7" s="25"/>
      <c r="S7" s="25"/>
      <c r="T7" s="25"/>
      <c r="U7" s="25"/>
      <c r="V7" s="25"/>
      <c r="W7" s="25" t="s">
        <v>17</v>
      </c>
      <c r="X7" s="25"/>
      <c r="Y7" s="25"/>
      <c r="Z7" s="25"/>
      <c r="AA7" s="25"/>
      <c r="AB7" s="25"/>
      <c r="AC7" s="25"/>
      <c r="AD7" s="25" t="s">
        <v>8</v>
      </c>
      <c r="AE7" s="25"/>
      <c r="AF7" s="25"/>
      <c r="AG7" s="25"/>
      <c r="AH7" s="25"/>
      <c r="AI7" s="25"/>
      <c r="AJ7" s="25"/>
      <c r="AK7" s="2"/>
      <c r="AL7" s="25" t="s">
        <v>5</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A5</v>
      </c>
      <c r="X8" s="26"/>
      <c r="Y8" s="26"/>
      <c r="Z8" s="26"/>
      <c r="AA8" s="26"/>
      <c r="AB8" s="26"/>
      <c r="AC8" s="26"/>
      <c r="AD8" s="26" t="str">
        <f>データ!$M$6</f>
        <v>非設置</v>
      </c>
      <c r="AE8" s="26"/>
      <c r="AF8" s="26"/>
      <c r="AG8" s="26"/>
      <c r="AH8" s="26"/>
      <c r="AI8" s="26"/>
      <c r="AJ8" s="26"/>
      <c r="AK8" s="2"/>
      <c r="AL8" s="29">
        <f>データ!$R$6</f>
        <v>37861</v>
      </c>
      <c r="AM8" s="29"/>
      <c r="AN8" s="29"/>
      <c r="AO8" s="29"/>
      <c r="AP8" s="29"/>
      <c r="AQ8" s="29"/>
      <c r="AR8" s="29"/>
      <c r="AS8" s="29"/>
      <c r="AT8" s="7">
        <f>データ!$S$6</f>
        <v>348.45</v>
      </c>
      <c r="AU8" s="15"/>
      <c r="AV8" s="15"/>
      <c r="AW8" s="15"/>
      <c r="AX8" s="15"/>
      <c r="AY8" s="15"/>
      <c r="AZ8" s="15"/>
      <c r="BA8" s="15"/>
      <c r="BB8" s="27">
        <f>データ!$T$6</f>
        <v>108.66</v>
      </c>
      <c r="BC8" s="27"/>
      <c r="BD8" s="27"/>
      <c r="BE8" s="27"/>
      <c r="BF8" s="27"/>
      <c r="BG8" s="27"/>
      <c r="BH8" s="27"/>
      <c r="BI8" s="27"/>
      <c r="BJ8" s="3"/>
      <c r="BK8" s="3"/>
      <c r="BL8" s="36" t="s">
        <v>16</v>
      </c>
      <c r="BM8" s="46"/>
      <c r="BN8" s="53" t="s">
        <v>21</v>
      </c>
      <c r="BO8" s="53"/>
      <c r="BP8" s="53"/>
      <c r="BQ8" s="53"/>
      <c r="BR8" s="53"/>
      <c r="BS8" s="53"/>
      <c r="BT8" s="53"/>
      <c r="BU8" s="53"/>
      <c r="BV8" s="53"/>
      <c r="BW8" s="53"/>
      <c r="BX8" s="53"/>
      <c r="BY8" s="57"/>
    </row>
    <row r="9" spans="1:78" ht="18.75" customHeight="1">
      <c r="A9" s="2"/>
      <c r="B9" s="5" t="s">
        <v>23</v>
      </c>
      <c r="C9" s="13"/>
      <c r="D9" s="13"/>
      <c r="E9" s="13"/>
      <c r="F9" s="13"/>
      <c r="G9" s="13"/>
      <c r="H9" s="13"/>
      <c r="I9" s="5" t="s">
        <v>25</v>
      </c>
      <c r="J9" s="13"/>
      <c r="K9" s="13"/>
      <c r="L9" s="13"/>
      <c r="M9" s="13"/>
      <c r="N9" s="13"/>
      <c r="O9" s="22"/>
      <c r="P9" s="25" t="s">
        <v>26</v>
      </c>
      <c r="Q9" s="25"/>
      <c r="R9" s="25"/>
      <c r="S9" s="25"/>
      <c r="T9" s="25"/>
      <c r="U9" s="25"/>
      <c r="V9" s="25"/>
      <c r="W9" s="25" t="s">
        <v>24</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3</v>
      </c>
      <c r="BC9" s="25"/>
      <c r="BD9" s="25"/>
      <c r="BE9" s="25"/>
      <c r="BF9" s="25"/>
      <c r="BG9" s="25"/>
      <c r="BH9" s="25"/>
      <c r="BI9" s="25"/>
      <c r="BJ9" s="3"/>
      <c r="BK9" s="3"/>
      <c r="BL9" s="37" t="s">
        <v>33</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76.44</v>
      </c>
      <c r="J10" s="15"/>
      <c r="K10" s="15"/>
      <c r="L10" s="15"/>
      <c r="M10" s="15"/>
      <c r="N10" s="15"/>
      <c r="O10" s="24"/>
      <c r="P10" s="27">
        <f>データ!$P$6</f>
        <v>94.88</v>
      </c>
      <c r="Q10" s="27"/>
      <c r="R10" s="27"/>
      <c r="S10" s="27"/>
      <c r="T10" s="27"/>
      <c r="U10" s="27"/>
      <c r="V10" s="27"/>
      <c r="W10" s="29">
        <f>データ!$Q$6</f>
        <v>4300</v>
      </c>
      <c r="X10" s="29"/>
      <c r="Y10" s="29"/>
      <c r="Z10" s="29"/>
      <c r="AA10" s="29"/>
      <c r="AB10" s="29"/>
      <c r="AC10" s="29"/>
      <c r="AD10" s="2"/>
      <c r="AE10" s="2"/>
      <c r="AF10" s="2"/>
      <c r="AG10" s="2"/>
      <c r="AH10" s="2"/>
      <c r="AI10" s="2"/>
      <c r="AJ10" s="2"/>
      <c r="AK10" s="2"/>
      <c r="AL10" s="29">
        <f>データ!$U$6</f>
        <v>35729</v>
      </c>
      <c r="AM10" s="29"/>
      <c r="AN10" s="29"/>
      <c r="AO10" s="29"/>
      <c r="AP10" s="29"/>
      <c r="AQ10" s="29"/>
      <c r="AR10" s="29"/>
      <c r="AS10" s="29"/>
      <c r="AT10" s="7">
        <f>データ!$V$6</f>
        <v>348.3</v>
      </c>
      <c r="AU10" s="15"/>
      <c r="AV10" s="15"/>
      <c r="AW10" s="15"/>
      <c r="AX10" s="15"/>
      <c r="AY10" s="15"/>
      <c r="AZ10" s="15"/>
      <c r="BA10" s="15"/>
      <c r="BB10" s="27">
        <f>データ!$W$6</f>
        <v>102.58</v>
      </c>
      <c r="BC10" s="27"/>
      <c r="BD10" s="27"/>
      <c r="BE10" s="27"/>
      <c r="BF10" s="27"/>
      <c r="BG10" s="27"/>
      <c r="BH10" s="27"/>
      <c r="BI10" s="27"/>
      <c r="BJ10" s="2"/>
      <c r="BK10" s="2"/>
      <c r="BL10" s="38" t="s">
        <v>36</v>
      </c>
      <c r="BM10" s="48"/>
      <c r="BN10" s="55" t="s">
        <v>38</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108</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44</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110</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12</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13</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109</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46</v>
      </c>
      <c r="C84" s="12"/>
      <c r="D84" s="12"/>
      <c r="E84" s="12" t="s">
        <v>47</v>
      </c>
      <c r="F84" s="12" t="s">
        <v>49</v>
      </c>
      <c r="G84" s="12" t="s">
        <v>51</v>
      </c>
      <c r="H84" s="12" t="s">
        <v>45</v>
      </c>
      <c r="I84" s="12" t="s">
        <v>14</v>
      </c>
      <c r="J84" s="12" t="s">
        <v>28</v>
      </c>
      <c r="K84" s="12" t="s">
        <v>52</v>
      </c>
      <c r="L84" s="12" t="s">
        <v>53</v>
      </c>
      <c r="M84" s="12" t="s">
        <v>35</v>
      </c>
      <c r="N84" s="12" t="s">
        <v>55</v>
      </c>
      <c r="O84" s="12" t="s">
        <v>57</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1vHm+kjMQCJ2K8XQl0XeEkKkfBm6urVnP4YlRW7Jy44e+wyD2CZCUiSjQsb8e9D/8/cLut9Vn7m7mRav6dnq9A==" saltValue="gXfEewSE2iLOZhIRT5XfL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50</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54</v>
      </c>
      <c r="C3" s="67" t="s">
        <v>61</v>
      </c>
      <c r="D3" s="67" t="s">
        <v>39</v>
      </c>
      <c r="E3" s="67" t="s">
        <v>7</v>
      </c>
      <c r="F3" s="67" t="s">
        <v>6</v>
      </c>
      <c r="G3" s="67" t="s">
        <v>27</v>
      </c>
      <c r="H3" s="74" t="s">
        <v>32</v>
      </c>
      <c r="I3" s="77"/>
      <c r="J3" s="77"/>
      <c r="K3" s="77"/>
      <c r="L3" s="77"/>
      <c r="M3" s="77"/>
      <c r="N3" s="77"/>
      <c r="O3" s="77"/>
      <c r="P3" s="77"/>
      <c r="Q3" s="77"/>
      <c r="R3" s="77"/>
      <c r="S3" s="77"/>
      <c r="T3" s="77"/>
      <c r="U3" s="77"/>
      <c r="V3" s="77"/>
      <c r="W3" s="81"/>
      <c r="X3" s="83" t="s">
        <v>58</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62</v>
      </c>
      <c r="B4" s="68"/>
      <c r="C4" s="68"/>
      <c r="D4" s="68"/>
      <c r="E4" s="68"/>
      <c r="F4" s="68"/>
      <c r="G4" s="68"/>
      <c r="H4" s="75"/>
      <c r="I4" s="78"/>
      <c r="J4" s="78"/>
      <c r="K4" s="78"/>
      <c r="L4" s="78"/>
      <c r="M4" s="78"/>
      <c r="N4" s="78"/>
      <c r="O4" s="78"/>
      <c r="P4" s="78"/>
      <c r="Q4" s="78"/>
      <c r="R4" s="78"/>
      <c r="S4" s="78"/>
      <c r="T4" s="78"/>
      <c r="U4" s="78"/>
      <c r="V4" s="78"/>
      <c r="W4" s="82"/>
      <c r="X4" s="84" t="s">
        <v>56</v>
      </c>
      <c r="Y4" s="84"/>
      <c r="Z4" s="84"/>
      <c r="AA4" s="84"/>
      <c r="AB4" s="84"/>
      <c r="AC4" s="84"/>
      <c r="AD4" s="84"/>
      <c r="AE4" s="84"/>
      <c r="AF4" s="84"/>
      <c r="AG4" s="84"/>
      <c r="AH4" s="84"/>
      <c r="AI4" s="84" t="s">
        <v>48</v>
      </c>
      <c r="AJ4" s="84"/>
      <c r="AK4" s="84"/>
      <c r="AL4" s="84"/>
      <c r="AM4" s="84"/>
      <c r="AN4" s="84"/>
      <c r="AO4" s="84"/>
      <c r="AP4" s="84"/>
      <c r="AQ4" s="84"/>
      <c r="AR4" s="84"/>
      <c r="AS4" s="84"/>
      <c r="AT4" s="84" t="s">
        <v>42</v>
      </c>
      <c r="AU4" s="84"/>
      <c r="AV4" s="84"/>
      <c r="AW4" s="84"/>
      <c r="AX4" s="84"/>
      <c r="AY4" s="84"/>
      <c r="AZ4" s="84"/>
      <c r="BA4" s="84"/>
      <c r="BB4" s="84"/>
      <c r="BC4" s="84"/>
      <c r="BD4" s="84"/>
      <c r="BE4" s="84" t="s">
        <v>1</v>
      </c>
      <c r="BF4" s="84"/>
      <c r="BG4" s="84"/>
      <c r="BH4" s="84"/>
      <c r="BI4" s="84"/>
      <c r="BJ4" s="84"/>
      <c r="BK4" s="84"/>
      <c r="BL4" s="84"/>
      <c r="BM4" s="84"/>
      <c r="BN4" s="84"/>
      <c r="BO4" s="84"/>
      <c r="BP4" s="84" t="s">
        <v>37</v>
      </c>
      <c r="BQ4" s="84"/>
      <c r="BR4" s="84"/>
      <c r="BS4" s="84"/>
      <c r="BT4" s="84"/>
      <c r="BU4" s="84"/>
      <c r="BV4" s="84"/>
      <c r="BW4" s="84"/>
      <c r="BX4" s="84"/>
      <c r="BY4" s="84"/>
      <c r="BZ4" s="84"/>
      <c r="CA4" s="84" t="s">
        <v>63</v>
      </c>
      <c r="CB4" s="84"/>
      <c r="CC4" s="84"/>
      <c r="CD4" s="84"/>
      <c r="CE4" s="84"/>
      <c r="CF4" s="84"/>
      <c r="CG4" s="84"/>
      <c r="CH4" s="84"/>
      <c r="CI4" s="84"/>
      <c r="CJ4" s="84"/>
      <c r="CK4" s="84"/>
      <c r="CL4" s="84" t="s">
        <v>64</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0</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30</v>
      </c>
      <c r="B5" s="69"/>
      <c r="C5" s="69"/>
      <c r="D5" s="69"/>
      <c r="E5" s="69"/>
      <c r="F5" s="69"/>
      <c r="G5" s="69"/>
      <c r="H5" s="76" t="s">
        <v>60</v>
      </c>
      <c r="I5" s="76" t="s">
        <v>69</v>
      </c>
      <c r="J5" s="76" t="s">
        <v>70</v>
      </c>
      <c r="K5" s="76" t="s">
        <v>71</v>
      </c>
      <c r="L5" s="76" t="s">
        <v>72</v>
      </c>
      <c r="M5" s="76" t="s">
        <v>8</v>
      </c>
      <c r="N5" s="76" t="s">
        <v>73</v>
      </c>
      <c r="O5" s="76" t="s">
        <v>74</v>
      </c>
      <c r="P5" s="76" t="s">
        <v>75</v>
      </c>
      <c r="Q5" s="76" t="s">
        <v>76</v>
      </c>
      <c r="R5" s="76" t="s">
        <v>77</v>
      </c>
      <c r="S5" s="76" t="s">
        <v>78</v>
      </c>
      <c r="T5" s="76" t="s">
        <v>65</v>
      </c>
      <c r="U5" s="76" t="s">
        <v>79</v>
      </c>
      <c r="V5" s="76" t="s">
        <v>80</v>
      </c>
      <c r="W5" s="76" t="s">
        <v>81</v>
      </c>
      <c r="X5" s="76" t="s">
        <v>82</v>
      </c>
      <c r="Y5" s="76" t="s">
        <v>83</v>
      </c>
      <c r="Z5" s="76" t="s">
        <v>84</v>
      </c>
      <c r="AA5" s="76" t="s">
        <v>85</v>
      </c>
      <c r="AB5" s="76" t="s">
        <v>86</v>
      </c>
      <c r="AC5" s="76" t="s">
        <v>87</v>
      </c>
      <c r="AD5" s="76" t="s">
        <v>89</v>
      </c>
      <c r="AE5" s="76" t="s">
        <v>90</v>
      </c>
      <c r="AF5" s="76" t="s">
        <v>91</v>
      </c>
      <c r="AG5" s="76" t="s">
        <v>92</v>
      </c>
      <c r="AH5" s="76" t="s">
        <v>46</v>
      </c>
      <c r="AI5" s="76" t="s">
        <v>82</v>
      </c>
      <c r="AJ5" s="76" t="s">
        <v>83</v>
      </c>
      <c r="AK5" s="76" t="s">
        <v>84</v>
      </c>
      <c r="AL5" s="76" t="s">
        <v>85</v>
      </c>
      <c r="AM5" s="76" t="s">
        <v>86</v>
      </c>
      <c r="AN5" s="76" t="s">
        <v>87</v>
      </c>
      <c r="AO5" s="76" t="s">
        <v>89</v>
      </c>
      <c r="AP5" s="76" t="s">
        <v>90</v>
      </c>
      <c r="AQ5" s="76" t="s">
        <v>91</v>
      </c>
      <c r="AR5" s="76" t="s">
        <v>92</v>
      </c>
      <c r="AS5" s="76" t="s">
        <v>88</v>
      </c>
      <c r="AT5" s="76" t="s">
        <v>82</v>
      </c>
      <c r="AU5" s="76" t="s">
        <v>83</v>
      </c>
      <c r="AV5" s="76" t="s">
        <v>84</v>
      </c>
      <c r="AW5" s="76" t="s">
        <v>85</v>
      </c>
      <c r="AX5" s="76" t="s">
        <v>86</v>
      </c>
      <c r="AY5" s="76" t="s">
        <v>87</v>
      </c>
      <c r="AZ5" s="76" t="s">
        <v>89</v>
      </c>
      <c r="BA5" s="76" t="s">
        <v>90</v>
      </c>
      <c r="BB5" s="76" t="s">
        <v>91</v>
      </c>
      <c r="BC5" s="76" t="s">
        <v>92</v>
      </c>
      <c r="BD5" s="76" t="s">
        <v>88</v>
      </c>
      <c r="BE5" s="76" t="s">
        <v>82</v>
      </c>
      <c r="BF5" s="76" t="s">
        <v>83</v>
      </c>
      <c r="BG5" s="76" t="s">
        <v>84</v>
      </c>
      <c r="BH5" s="76" t="s">
        <v>85</v>
      </c>
      <c r="BI5" s="76" t="s">
        <v>86</v>
      </c>
      <c r="BJ5" s="76" t="s">
        <v>87</v>
      </c>
      <c r="BK5" s="76" t="s">
        <v>89</v>
      </c>
      <c r="BL5" s="76" t="s">
        <v>90</v>
      </c>
      <c r="BM5" s="76" t="s">
        <v>91</v>
      </c>
      <c r="BN5" s="76" t="s">
        <v>92</v>
      </c>
      <c r="BO5" s="76" t="s">
        <v>88</v>
      </c>
      <c r="BP5" s="76" t="s">
        <v>82</v>
      </c>
      <c r="BQ5" s="76" t="s">
        <v>83</v>
      </c>
      <c r="BR5" s="76" t="s">
        <v>84</v>
      </c>
      <c r="BS5" s="76" t="s">
        <v>85</v>
      </c>
      <c r="BT5" s="76" t="s">
        <v>86</v>
      </c>
      <c r="BU5" s="76" t="s">
        <v>87</v>
      </c>
      <c r="BV5" s="76" t="s">
        <v>89</v>
      </c>
      <c r="BW5" s="76" t="s">
        <v>90</v>
      </c>
      <c r="BX5" s="76" t="s">
        <v>91</v>
      </c>
      <c r="BY5" s="76" t="s">
        <v>92</v>
      </c>
      <c r="BZ5" s="76" t="s">
        <v>88</v>
      </c>
      <c r="CA5" s="76" t="s">
        <v>82</v>
      </c>
      <c r="CB5" s="76" t="s">
        <v>83</v>
      </c>
      <c r="CC5" s="76" t="s">
        <v>84</v>
      </c>
      <c r="CD5" s="76" t="s">
        <v>85</v>
      </c>
      <c r="CE5" s="76" t="s">
        <v>86</v>
      </c>
      <c r="CF5" s="76" t="s">
        <v>87</v>
      </c>
      <c r="CG5" s="76" t="s">
        <v>89</v>
      </c>
      <c r="CH5" s="76" t="s">
        <v>90</v>
      </c>
      <c r="CI5" s="76" t="s">
        <v>91</v>
      </c>
      <c r="CJ5" s="76" t="s">
        <v>92</v>
      </c>
      <c r="CK5" s="76" t="s">
        <v>88</v>
      </c>
      <c r="CL5" s="76" t="s">
        <v>82</v>
      </c>
      <c r="CM5" s="76" t="s">
        <v>83</v>
      </c>
      <c r="CN5" s="76" t="s">
        <v>84</v>
      </c>
      <c r="CO5" s="76" t="s">
        <v>85</v>
      </c>
      <c r="CP5" s="76" t="s">
        <v>86</v>
      </c>
      <c r="CQ5" s="76" t="s">
        <v>87</v>
      </c>
      <c r="CR5" s="76" t="s">
        <v>89</v>
      </c>
      <c r="CS5" s="76" t="s">
        <v>90</v>
      </c>
      <c r="CT5" s="76" t="s">
        <v>91</v>
      </c>
      <c r="CU5" s="76" t="s">
        <v>92</v>
      </c>
      <c r="CV5" s="76" t="s">
        <v>88</v>
      </c>
      <c r="CW5" s="76" t="s">
        <v>82</v>
      </c>
      <c r="CX5" s="76" t="s">
        <v>83</v>
      </c>
      <c r="CY5" s="76" t="s">
        <v>84</v>
      </c>
      <c r="CZ5" s="76" t="s">
        <v>85</v>
      </c>
      <c r="DA5" s="76" t="s">
        <v>86</v>
      </c>
      <c r="DB5" s="76" t="s">
        <v>87</v>
      </c>
      <c r="DC5" s="76" t="s">
        <v>89</v>
      </c>
      <c r="DD5" s="76" t="s">
        <v>90</v>
      </c>
      <c r="DE5" s="76" t="s">
        <v>91</v>
      </c>
      <c r="DF5" s="76" t="s">
        <v>92</v>
      </c>
      <c r="DG5" s="76" t="s">
        <v>88</v>
      </c>
      <c r="DH5" s="76" t="s">
        <v>82</v>
      </c>
      <c r="DI5" s="76" t="s">
        <v>83</v>
      </c>
      <c r="DJ5" s="76" t="s">
        <v>84</v>
      </c>
      <c r="DK5" s="76" t="s">
        <v>85</v>
      </c>
      <c r="DL5" s="76" t="s">
        <v>86</v>
      </c>
      <c r="DM5" s="76" t="s">
        <v>87</v>
      </c>
      <c r="DN5" s="76" t="s">
        <v>89</v>
      </c>
      <c r="DO5" s="76" t="s">
        <v>90</v>
      </c>
      <c r="DP5" s="76" t="s">
        <v>91</v>
      </c>
      <c r="DQ5" s="76" t="s">
        <v>92</v>
      </c>
      <c r="DR5" s="76" t="s">
        <v>88</v>
      </c>
      <c r="DS5" s="76" t="s">
        <v>82</v>
      </c>
      <c r="DT5" s="76" t="s">
        <v>83</v>
      </c>
      <c r="DU5" s="76" t="s">
        <v>84</v>
      </c>
      <c r="DV5" s="76" t="s">
        <v>85</v>
      </c>
      <c r="DW5" s="76" t="s">
        <v>86</v>
      </c>
      <c r="DX5" s="76" t="s">
        <v>87</v>
      </c>
      <c r="DY5" s="76" t="s">
        <v>89</v>
      </c>
      <c r="DZ5" s="76" t="s">
        <v>90</v>
      </c>
      <c r="EA5" s="76" t="s">
        <v>91</v>
      </c>
      <c r="EB5" s="76" t="s">
        <v>92</v>
      </c>
      <c r="EC5" s="76" t="s">
        <v>88</v>
      </c>
      <c r="ED5" s="76" t="s">
        <v>82</v>
      </c>
      <c r="EE5" s="76" t="s">
        <v>83</v>
      </c>
      <c r="EF5" s="76" t="s">
        <v>84</v>
      </c>
      <c r="EG5" s="76" t="s">
        <v>85</v>
      </c>
      <c r="EH5" s="76" t="s">
        <v>86</v>
      </c>
      <c r="EI5" s="76" t="s">
        <v>87</v>
      </c>
      <c r="EJ5" s="76" t="s">
        <v>89</v>
      </c>
      <c r="EK5" s="76" t="s">
        <v>90</v>
      </c>
      <c r="EL5" s="76" t="s">
        <v>91</v>
      </c>
      <c r="EM5" s="76" t="s">
        <v>92</v>
      </c>
      <c r="EN5" s="76" t="s">
        <v>88</v>
      </c>
    </row>
    <row r="6" spans="1:144" s="64" customFormat="1">
      <c r="A6" s="65" t="s">
        <v>93</v>
      </c>
      <c r="B6" s="70">
        <f t="shared" ref="B6:W6" si="1">B7</f>
        <v>2024</v>
      </c>
      <c r="C6" s="70">
        <f t="shared" si="1"/>
        <v>82252</v>
      </c>
      <c r="D6" s="70">
        <f t="shared" si="1"/>
        <v>46</v>
      </c>
      <c r="E6" s="70">
        <f t="shared" si="1"/>
        <v>1</v>
      </c>
      <c r="F6" s="70">
        <f t="shared" si="1"/>
        <v>0</v>
      </c>
      <c r="G6" s="70">
        <f t="shared" si="1"/>
        <v>1</v>
      </c>
      <c r="H6" s="70" t="str">
        <f t="shared" si="1"/>
        <v>茨城県　常陸大宮市</v>
      </c>
      <c r="I6" s="70" t="str">
        <f t="shared" si="1"/>
        <v>法適用</v>
      </c>
      <c r="J6" s="70" t="str">
        <f t="shared" si="1"/>
        <v>水道事業</v>
      </c>
      <c r="K6" s="70" t="str">
        <f t="shared" si="1"/>
        <v>末端給水事業</v>
      </c>
      <c r="L6" s="70" t="str">
        <f t="shared" si="1"/>
        <v>A5</v>
      </c>
      <c r="M6" s="70" t="str">
        <f t="shared" si="1"/>
        <v>非設置</v>
      </c>
      <c r="N6" s="79" t="str">
        <f t="shared" si="1"/>
        <v>-</v>
      </c>
      <c r="O6" s="79">
        <f t="shared" si="1"/>
        <v>76.44</v>
      </c>
      <c r="P6" s="79">
        <f t="shared" si="1"/>
        <v>94.88</v>
      </c>
      <c r="Q6" s="79">
        <f t="shared" si="1"/>
        <v>4300</v>
      </c>
      <c r="R6" s="79">
        <f t="shared" si="1"/>
        <v>37861</v>
      </c>
      <c r="S6" s="79">
        <f t="shared" si="1"/>
        <v>348.45</v>
      </c>
      <c r="T6" s="79">
        <f t="shared" si="1"/>
        <v>108.66</v>
      </c>
      <c r="U6" s="79">
        <f t="shared" si="1"/>
        <v>35729</v>
      </c>
      <c r="V6" s="79">
        <f t="shared" si="1"/>
        <v>348.3</v>
      </c>
      <c r="W6" s="79">
        <f t="shared" si="1"/>
        <v>102.58</v>
      </c>
      <c r="X6" s="85">
        <f t="shared" ref="X6:AG6" si="2">IF(X7="",NA(),X7)</f>
        <v>112.48</v>
      </c>
      <c r="Y6" s="85">
        <f t="shared" si="2"/>
        <v>104.94</v>
      </c>
      <c r="Z6" s="85">
        <f t="shared" si="2"/>
        <v>113.89</v>
      </c>
      <c r="AA6" s="85">
        <f t="shared" si="2"/>
        <v>118.39</v>
      </c>
      <c r="AB6" s="85">
        <f t="shared" si="2"/>
        <v>115.88</v>
      </c>
      <c r="AC6" s="85">
        <f t="shared" si="2"/>
        <v>108.83</v>
      </c>
      <c r="AD6" s="85">
        <f t="shared" si="2"/>
        <v>109.23</v>
      </c>
      <c r="AE6" s="85">
        <f t="shared" si="2"/>
        <v>108.04</v>
      </c>
      <c r="AF6" s="85">
        <f t="shared" si="2"/>
        <v>107.49</v>
      </c>
      <c r="AG6" s="85">
        <f t="shared" si="2"/>
        <v>107.15</v>
      </c>
      <c r="AH6" s="79" t="str">
        <f>IF(AH7="","",IF(AH7="-","【-】","【"&amp;SUBSTITUTE(TEXT(AH7,"#,##0.00"),"-","△")&amp;"】"))</f>
        <v>【107.26】</v>
      </c>
      <c r="AI6" s="79">
        <f t="shared" ref="AI6:AR6" si="3">IF(AI7="",NA(),AI7)</f>
        <v>0</v>
      </c>
      <c r="AJ6" s="79">
        <f t="shared" si="3"/>
        <v>0</v>
      </c>
      <c r="AK6" s="79">
        <f t="shared" si="3"/>
        <v>0</v>
      </c>
      <c r="AL6" s="79">
        <f t="shared" si="3"/>
        <v>0</v>
      </c>
      <c r="AM6" s="79">
        <f t="shared" si="3"/>
        <v>0</v>
      </c>
      <c r="AN6" s="85">
        <f t="shared" si="3"/>
        <v>4.34</v>
      </c>
      <c r="AO6" s="85">
        <f t="shared" si="3"/>
        <v>4.6900000000000004</v>
      </c>
      <c r="AP6" s="85">
        <f t="shared" si="3"/>
        <v>4.72</v>
      </c>
      <c r="AQ6" s="85">
        <f t="shared" si="3"/>
        <v>5.76</v>
      </c>
      <c r="AR6" s="85">
        <f t="shared" si="3"/>
        <v>4.74</v>
      </c>
      <c r="AS6" s="79" t="str">
        <f>IF(AS7="","",IF(AS7="-","【-】","【"&amp;SUBSTITUTE(TEXT(AS7,"#,##0.00"),"-","△")&amp;"】"))</f>
        <v>【1.61】</v>
      </c>
      <c r="AT6" s="85">
        <f t="shared" ref="AT6:BC6" si="4">IF(AT7="",NA(),AT7)</f>
        <v>259.08</v>
      </c>
      <c r="AU6" s="85">
        <f t="shared" si="4"/>
        <v>365.04</v>
      </c>
      <c r="AV6" s="85">
        <f t="shared" si="4"/>
        <v>352.21</v>
      </c>
      <c r="AW6" s="85">
        <f t="shared" si="4"/>
        <v>341.6</v>
      </c>
      <c r="AX6" s="85">
        <f t="shared" si="4"/>
        <v>353.59</v>
      </c>
      <c r="AY6" s="85">
        <f t="shared" si="4"/>
        <v>327.77</v>
      </c>
      <c r="AZ6" s="85">
        <f t="shared" si="4"/>
        <v>338.02</v>
      </c>
      <c r="BA6" s="85">
        <f t="shared" si="4"/>
        <v>345.94</v>
      </c>
      <c r="BB6" s="85">
        <f t="shared" si="4"/>
        <v>329.7</v>
      </c>
      <c r="BC6" s="85">
        <f t="shared" si="4"/>
        <v>319.99</v>
      </c>
      <c r="BD6" s="79" t="str">
        <f>IF(BD7="","",IF(BD7="-","【-】","【"&amp;SUBSTITUTE(TEXT(BD7,"#,##0.00"),"-","△")&amp;"】"))</f>
        <v>【239.69】</v>
      </c>
      <c r="BE6" s="85">
        <f t="shared" ref="BE6:BN6" si="5">IF(BE7="",NA(),BE7)</f>
        <v>362.78</v>
      </c>
      <c r="BF6" s="85">
        <f t="shared" si="5"/>
        <v>375.22</v>
      </c>
      <c r="BG6" s="85">
        <f t="shared" si="5"/>
        <v>329.5</v>
      </c>
      <c r="BH6" s="85">
        <f t="shared" si="5"/>
        <v>338.96</v>
      </c>
      <c r="BI6" s="85">
        <f t="shared" si="5"/>
        <v>303.44</v>
      </c>
      <c r="BJ6" s="85">
        <f t="shared" si="5"/>
        <v>397.1</v>
      </c>
      <c r="BK6" s="85">
        <f t="shared" si="5"/>
        <v>379.91</v>
      </c>
      <c r="BL6" s="85">
        <f t="shared" si="5"/>
        <v>386.61</v>
      </c>
      <c r="BM6" s="85">
        <f t="shared" si="5"/>
        <v>381.56</v>
      </c>
      <c r="BN6" s="85">
        <f t="shared" si="5"/>
        <v>365.55</v>
      </c>
      <c r="BO6" s="79" t="str">
        <f>IF(BO7="","",IF(BO7="-","【-】","【"&amp;SUBSTITUTE(TEXT(BO7,"#,##0.00"),"-","△")&amp;"】"))</f>
        <v>【264.86】</v>
      </c>
      <c r="BP6" s="85">
        <f t="shared" ref="BP6:BY6" si="6">IF(BP7="",NA(),BP7)</f>
        <v>97.51</v>
      </c>
      <c r="BQ6" s="85">
        <f t="shared" si="6"/>
        <v>87.87</v>
      </c>
      <c r="BR6" s="85">
        <f t="shared" si="6"/>
        <v>102.6</v>
      </c>
      <c r="BS6" s="85">
        <f t="shared" si="6"/>
        <v>98.04</v>
      </c>
      <c r="BT6" s="85">
        <f t="shared" si="6"/>
        <v>100.3</v>
      </c>
      <c r="BU6" s="85">
        <f t="shared" si="6"/>
        <v>95.79</v>
      </c>
      <c r="BV6" s="85">
        <f t="shared" si="6"/>
        <v>98.3</v>
      </c>
      <c r="BW6" s="85">
        <f t="shared" si="6"/>
        <v>93.82</v>
      </c>
      <c r="BX6" s="85">
        <f t="shared" si="6"/>
        <v>95.04</v>
      </c>
      <c r="BY6" s="85">
        <f t="shared" si="6"/>
        <v>95.42</v>
      </c>
      <c r="BZ6" s="79" t="str">
        <f>IF(BZ7="","",IF(BZ7="-","【-】","【"&amp;SUBSTITUTE(TEXT(BZ7,"#,##0.00"),"-","△")&amp;"】"))</f>
        <v>【97.59】</v>
      </c>
      <c r="CA6" s="85">
        <f t="shared" ref="CA6:CJ6" si="7">IF(CA7="",NA(),CA7)</f>
        <v>226.8</v>
      </c>
      <c r="CB6" s="85">
        <f t="shared" si="7"/>
        <v>235.89</v>
      </c>
      <c r="CC6" s="85">
        <f t="shared" si="7"/>
        <v>216.82</v>
      </c>
      <c r="CD6" s="85">
        <f t="shared" si="7"/>
        <v>211.78</v>
      </c>
      <c r="CE6" s="85">
        <f t="shared" si="7"/>
        <v>223.12</v>
      </c>
      <c r="CF6" s="85">
        <f t="shared" si="7"/>
        <v>171.13</v>
      </c>
      <c r="CG6" s="85">
        <f t="shared" si="7"/>
        <v>173.7</v>
      </c>
      <c r="CH6" s="85">
        <f t="shared" si="7"/>
        <v>178.94</v>
      </c>
      <c r="CI6" s="85">
        <f t="shared" si="7"/>
        <v>180.19</v>
      </c>
      <c r="CJ6" s="85">
        <f t="shared" si="7"/>
        <v>184.25</v>
      </c>
      <c r="CK6" s="79" t="str">
        <f>IF(CK7="","",IF(CK7="-","【-】","【"&amp;SUBSTITUTE(TEXT(CK7,"#,##0.00"),"-","△")&amp;"】"))</f>
        <v>【181.66】</v>
      </c>
      <c r="CL6" s="85">
        <f t="shared" ref="CL6:CU6" si="8">IF(CL7="",NA(),CL7)</f>
        <v>76.989999999999995</v>
      </c>
      <c r="CM6" s="85">
        <f t="shared" si="8"/>
        <v>74.81</v>
      </c>
      <c r="CN6" s="85">
        <f t="shared" si="8"/>
        <v>71.760000000000005</v>
      </c>
      <c r="CO6" s="85">
        <f t="shared" si="8"/>
        <v>70.83</v>
      </c>
      <c r="CP6" s="85">
        <f t="shared" si="8"/>
        <v>71.400000000000006</v>
      </c>
      <c r="CQ6" s="85">
        <f t="shared" si="8"/>
        <v>60.12</v>
      </c>
      <c r="CR6" s="85">
        <f t="shared" si="8"/>
        <v>60.34</v>
      </c>
      <c r="CS6" s="85">
        <f t="shared" si="8"/>
        <v>59.54</v>
      </c>
      <c r="CT6" s="85">
        <f t="shared" si="8"/>
        <v>59.26</v>
      </c>
      <c r="CU6" s="85">
        <f t="shared" si="8"/>
        <v>60.44</v>
      </c>
      <c r="CV6" s="79" t="str">
        <f>IF(CV7="","",IF(CV7="-","【-】","【"&amp;SUBSTITUTE(TEXT(CV7,"#,##0.00"),"-","△")&amp;"】"))</f>
        <v>【60.21】</v>
      </c>
      <c r="CW6" s="85">
        <f t="shared" ref="CW6:DF6" si="9">IF(CW7="",NA(),CW7)</f>
        <v>61.58</v>
      </c>
      <c r="CX6" s="85">
        <f t="shared" si="9"/>
        <v>62.37</v>
      </c>
      <c r="CY6" s="85">
        <f t="shared" si="9"/>
        <v>65.010000000000005</v>
      </c>
      <c r="CZ6" s="85">
        <f t="shared" si="9"/>
        <v>64.45</v>
      </c>
      <c r="DA6" s="85">
        <f t="shared" si="9"/>
        <v>64.06</v>
      </c>
      <c r="DB6" s="85">
        <f t="shared" si="9"/>
        <v>84.24</v>
      </c>
      <c r="DC6" s="85">
        <f t="shared" si="9"/>
        <v>84.19</v>
      </c>
      <c r="DD6" s="85">
        <f t="shared" si="9"/>
        <v>83.93</v>
      </c>
      <c r="DE6" s="85">
        <f t="shared" si="9"/>
        <v>83.84</v>
      </c>
      <c r="DF6" s="85">
        <f t="shared" si="9"/>
        <v>83.39</v>
      </c>
      <c r="DG6" s="79" t="str">
        <f>IF(DG7="","",IF(DG7="-","【-】","【"&amp;SUBSTITUTE(TEXT(DG7,"#,##0.00"),"-","△")&amp;"】"))</f>
        <v>【89.21】</v>
      </c>
      <c r="DH6" s="85">
        <f t="shared" ref="DH6:DQ6" si="10">IF(DH7="",NA(),DH7)</f>
        <v>51.6</v>
      </c>
      <c r="DI6" s="85">
        <f t="shared" si="10"/>
        <v>53.07</v>
      </c>
      <c r="DJ6" s="85">
        <f t="shared" si="10"/>
        <v>53.96</v>
      </c>
      <c r="DK6" s="85">
        <f t="shared" si="10"/>
        <v>54.84</v>
      </c>
      <c r="DL6" s="85">
        <f t="shared" si="10"/>
        <v>55.95</v>
      </c>
      <c r="DM6" s="85">
        <f t="shared" si="10"/>
        <v>48.83</v>
      </c>
      <c r="DN6" s="85">
        <f t="shared" si="10"/>
        <v>49.96</v>
      </c>
      <c r="DO6" s="85">
        <f t="shared" si="10"/>
        <v>50.82</v>
      </c>
      <c r="DP6" s="85">
        <f t="shared" si="10"/>
        <v>51.82</v>
      </c>
      <c r="DQ6" s="85">
        <f t="shared" si="10"/>
        <v>52.53</v>
      </c>
      <c r="DR6" s="79" t="str">
        <f>IF(DR7="","",IF(DR7="-","【-】","【"&amp;SUBSTITUTE(TEXT(DR7,"#,##0.00"),"-","△")&amp;"】"))</f>
        <v>【52.41】</v>
      </c>
      <c r="DS6" s="85">
        <f t="shared" ref="DS6:EB6" si="11">IF(DS7="",NA(),DS7)</f>
        <v>20.03</v>
      </c>
      <c r="DT6" s="85">
        <f t="shared" si="11"/>
        <v>24.38</v>
      </c>
      <c r="DU6" s="85">
        <f t="shared" si="11"/>
        <v>26.1</v>
      </c>
      <c r="DV6" s="85">
        <f t="shared" si="11"/>
        <v>27.84</v>
      </c>
      <c r="DW6" s="85">
        <f t="shared" si="11"/>
        <v>25.17</v>
      </c>
      <c r="DX6" s="85">
        <f t="shared" si="11"/>
        <v>18.18</v>
      </c>
      <c r="DY6" s="85">
        <f t="shared" si="11"/>
        <v>19.32</v>
      </c>
      <c r="DZ6" s="85">
        <f t="shared" si="11"/>
        <v>21.16</v>
      </c>
      <c r="EA6" s="85">
        <f t="shared" si="11"/>
        <v>22.72</v>
      </c>
      <c r="EB6" s="85">
        <f t="shared" si="11"/>
        <v>24.16</v>
      </c>
      <c r="EC6" s="79" t="str">
        <f>IF(EC7="","",IF(EC7="-","【-】","【"&amp;SUBSTITUTE(TEXT(EC7,"#,##0.00"),"-","△")&amp;"】"))</f>
        <v>【26.78】</v>
      </c>
      <c r="ED6" s="85">
        <f t="shared" ref="ED6:EM6" si="12">IF(ED7="",NA(),ED7)</f>
        <v>1.1200000000000001</v>
      </c>
      <c r="EE6" s="85">
        <f t="shared" si="12"/>
        <v>0.8</v>
      </c>
      <c r="EF6" s="85">
        <f t="shared" si="12"/>
        <v>0.75</v>
      </c>
      <c r="EG6" s="85">
        <f t="shared" si="12"/>
        <v>0.74</v>
      </c>
      <c r="EH6" s="85">
        <f t="shared" si="12"/>
        <v>0.68</v>
      </c>
      <c r="EI6" s="85">
        <f t="shared" si="12"/>
        <v>0.56999999999999995</v>
      </c>
      <c r="EJ6" s="85">
        <f t="shared" si="12"/>
        <v>0.52</v>
      </c>
      <c r="EK6" s="85">
        <f t="shared" si="12"/>
        <v>0.48</v>
      </c>
      <c r="EL6" s="85">
        <f t="shared" si="12"/>
        <v>0.48</v>
      </c>
      <c r="EM6" s="85">
        <f t="shared" si="12"/>
        <v>0.46</v>
      </c>
      <c r="EN6" s="79" t="str">
        <f>IF(EN7="","",IF(EN7="-","【-】","【"&amp;SUBSTITUTE(TEXT(EN7,"#,##0.00"),"-","△")&amp;"】"))</f>
        <v>【0.59】</v>
      </c>
    </row>
    <row r="7" spans="1:144" s="64" customFormat="1">
      <c r="A7" s="65"/>
      <c r="B7" s="71">
        <v>2024</v>
      </c>
      <c r="C7" s="71">
        <v>82252</v>
      </c>
      <c r="D7" s="71">
        <v>46</v>
      </c>
      <c r="E7" s="71">
        <v>1</v>
      </c>
      <c r="F7" s="71">
        <v>0</v>
      </c>
      <c r="G7" s="71">
        <v>1</v>
      </c>
      <c r="H7" s="71" t="s">
        <v>94</v>
      </c>
      <c r="I7" s="71" t="s">
        <v>95</v>
      </c>
      <c r="J7" s="71" t="s">
        <v>96</v>
      </c>
      <c r="K7" s="71" t="s">
        <v>97</v>
      </c>
      <c r="L7" s="71" t="s">
        <v>22</v>
      </c>
      <c r="M7" s="71" t="s">
        <v>4</v>
      </c>
      <c r="N7" s="80" t="s">
        <v>98</v>
      </c>
      <c r="O7" s="80">
        <v>76.44</v>
      </c>
      <c r="P7" s="80">
        <v>94.88</v>
      </c>
      <c r="Q7" s="80">
        <v>4300</v>
      </c>
      <c r="R7" s="80">
        <v>37861</v>
      </c>
      <c r="S7" s="80">
        <v>348.45</v>
      </c>
      <c r="T7" s="80">
        <v>108.66</v>
      </c>
      <c r="U7" s="80">
        <v>35729</v>
      </c>
      <c r="V7" s="80">
        <v>348.3</v>
      </c>
      <c r="W7" s="80">
        <v>102.58</v>
      </c>
      <c r="X7" s="80">
        <v>112.48</v>
      </c>
      <c r="Y7" s="80">
        <v>104.94</v>
      </c>
      <c r="Z7" s="80">
        <v>113.89</v>
      </c>
      <c r="AA7" s="80">
        <v>118.39</v>
      </c>
      <c r="AB7" s="80">
        <v>115.88</v>
      </c>
      <c r="AC7" s="80">
        <v>108.83</v>
      </c>
      <c r="AD7" s="80">
        <v>109.23</v>
      </c>
      <c r="AE7" s="80">
        <v>108.04</v>
      </c>
      <c r="AF7" s="80">
        <v>107.49</v>
      </c>
      <c r="AG7" s="80">
        <v>107.15</v>
      </c>
      <c r="AH7" s="80">
        <v>107.26</v>
      </c>
      <c r="AI7" s="80">
        <v>0</v>
      </c>
      <c r="AJ7" s="80">
        <v>0</v>
      </c>
      <c r="AK7" s="80">
        <v>0</v>
      </c>
      <c r="AL7" s="80">
        <v>0</v>
      </c>
      <c r="AM7" s="80">
        <v>0</v>
      </c>
      <c r="AN7" s="80">
        <v>4.34</v>
      </c>
      <c r="AO7" s="80">
        <v>4.6900000000000004</v>
      </c>
      <c r="AP7" s="80">
        <v>4.72</v>
      </c>
      <c r="AQ7" s="80">
        <v>5.76</v>
      </c>
      <c r="AR7" s="80">
        <v>4.74</v>
      </c>
      <c r="AS7" s="80">
        <v>1.61</v>
      </c>
      <c r="AT7" s="80">
        <v>259.08</v>
      </c>
      <c r="AU7" s="80">
        <v>365.04</v>
      </c>
      <c r="AV7" s="80">
        <v>352.21</v>
      </c>
      <c r="AW7" s="80">
        <v>341.6</v>
      </c>
      <c r="AX7" s="80">
        <v>353.59</v>
      </c>
      <c r="AY7" s="80">
        <v>327.77</v>
      </c>
      <c r="AZ7" s="80">
        <v>338.02</v>
      </c>
      <c r="BA7" s="80">
        <v>345.94</v>
      </c>
      <c r="BB7" s="80">
        <v>329.7</v>
      </c>
      <c r="BC7" s="80">
        <v>319.99</v>
      </c>
      <c r="BD7" s="80">
        <v>239.69</v>
      </c>
      <c r="BE7" s="80">
        <v>362.78</v>
      </c>
      <c r="BF7" s="80">
        <v>375.22</v>
      </c>
      <c r="BG7" s="80">
        <v>329.5</v>
      </c>
      <c r="BH7" s="80">
        <v>338.96</v>
      </c>
      <c r="BI7" s="80">
        <v>303.44</v>
      </c>
      <c r="BJ7" s="80">
        <v>397.1</v>
      </c>
      <c r="BK7" s="80">
        <v>379.91</v>
      </c>
      <c r="BL7" s="80">
        <v>386.61</v>
      </c>
      <c r="BM7" s="80">
        <v>381.56</v>
      </c>
      <c r="BN7" s="80">
        <v>365.55</v>
      </c>
      <c r="BO7" s="80">
        <v>264.86</v>
      </c>
      <c r="BP7" s="80">
        <v>97.51</v>
      </c>
      <c r="BQ7" s="80">
        <v>87.87</v>
      </c>
      <c r="BR7" s="80">
        <v>102.6</v>
      </c>
      <c r="BS7" s="80">
        <v>98.04</v>
      </c>
      <c r="BT7" s="80">
        <v>100.3</v>
      </c>
      <c r="BU7" s="80">
        <v>95.79</v>
      </c>
      <c r="BV7" s="80">
        <v>98.3</v>
      </c>
      <c r="BW7" s="80">
        <v>93.82</v>
      </c>
      <c r="BX7" s="80">
        <v>95.04</v>
      </c>
      <c r="BY7" s="80">
        <v>95.42</v>
      </c>
      <c r="BZ7" s="80">
        <v>97.59</v>
      </c>
      <c r="CA7" s="80">
        <v>226.8</v>
      </c>
      <c r="CB7" s="80">
        <v>235.89</v>
      </c>
      <c r="CC7" s="80">
        <v>216.82</v>
      </c>
      <c r="CD7" s="80">
        <v>211.78</v>
      </c>
      <c r="CE7" s="80">
        <v>223.12</v>
      </c>
      <c r="CF7" s="80">
        <v>171.13</v>
      </c>
      <c r="CG7" s="80">
        <v>173.7</v>
      </c>
      <c r="CH7" s="80">
        <v>178.94</v>
      </c>
      <c r="CI7" s="80">
        <v>180.19</v>
      </c>
      <c r="CJ7" s="80">
        <v>184.25</v>
      </c>
      <c r="CK7" s="80">
        <v>181.66</v>
      </c>
      <c r="CL7" s="80">
        <v>76.989999999999995</v>
      </c>
      <c r="CM7" s="80">
        <v>74.81</v>
      </c>
      <c r="CN7" s="80">
        <v>71.760000000000005</v>
      </c>
      <c r="CO7" s="80">
        <v>70.83</v>
      </c>
      <c r="CP7" s="80">
        <v>71.400000000000006</v>
      </c>
      <c r="CQ7" s="80">
        <v>60.12</v>
      </c>
      <c r="CR7" s="80">
        <v>60.34</v>
      </c>
      <c r="CS7" s="80">
        <v>59.54</v>
      </c>
      <c r="CT7" s="80">
        <v>59.26</v>
      </c>
      <c r="CU7" s="80">
        <v>60.44</v>
      </c>
      <c r="CV7" s="80">
        <v>60.21</v>
      </c>
      <c r="CW7" s="80">
        <v>61.58</v>
      </c>
      <c r="CX7" s="80">
        <v>62.37</v>
      </c>
      <c r="CY7" s="80">
        <v>65.010000000000005</v>
      </c>
      <c r="CZ7" s="80">
        <v>64.45</v>
      </c>
      <c r="DA7" s="80">
        <v>64.06</v>
      </c>
      <c r="DB7" s="80">
        <v>84.24</v>
      </c>
      <c r="DC7" s="80">
        <v>84.19</v>
      </c>
      <c r="DD7" s="80">
        <v>83.93</v>
      </c>
      <c r="DE7" s="80">
        <v>83.84</v>
      </c>
      <c r="DF7" s="80">
        <v>83.39</v>
      </c>
      <c r="DG7" s="80">
        <v>89.21</v>
      </c>
      <c r="DH7" s="80">
        <v>51.6</v>
      </c>
      <c r="DI7" s="80">
        <v>53.07</v>
      </c>
      <c r="DJ7" s="80">
        <v>53.96</v>
      </c>
      <c r="DK7" s="80">
        <v>54.84</v>
      </c>
      <c r="DL7" s="80">
        <v>55.95</v>
      </c>
      <c r="DM7" s="80">
        <v>48.83</v>
      </c>
      <c r="DN7" s="80">
        <v>49.96</v>
      </c>
      <c r="DO7" s="80">
        <v>50.82</v>
      </c>
      <c r="DP7" s="80">
        <v>51.82</v>
      </c>
      <c r="DQ7" s="80">
        <v>52.53</v>
      </c>
      <c r="DR7" s="80">
        <v>52.41</v>
      </c>
      <c r="DS7" s="80">
        <v>20.03</v>
      </c>
      <c r="DT7" s="80">
        <v>24.38</v>
      </c>
      <c r="DU7" s="80">
        <v>26.1</v>
      </c>
      <c r="DV7" s="80">
        <v>27.84</v>
      </c>
      <c r="DW7" s="80">
        <v>25.17</v>
      </c>
      <c r="DX7" s="80">
        <v>18.18</v>
      </c>
      <c r="DY7" s="80">
        <v>19.32</v>
      </c>
      <c r="DZ7" s="80">
        <v>21.16</v>
      </c>
      <c r="EA7" s="80">
        <v>22.72</v>
      </c>
      <c r="EB7" s="80">
        <v>24.16</v>
      </c>
      <c r="EC7" s="80">
        <v>26.78</v>
      </c>
      <c r="ED7" s="80">
        <v>1.1200000000000001</v>
      </c>
      <c r="EE7" s="80">
        <v>0.8</v>
      </c>
      <c r="EF7" s="80">
        <v>0.75</v>
      </c>
      <c r="EG7" s="80">
        <v>0.74</v>
      </c>
      <c r="EH7" s="80">
        <v>0.68</v>
      </c>
      <c r="EI7" s="80">
        <v>0.56999999999999995</v>
      </c>
      <c r="EJ7" s="80">
        <v>0.52</v>
      </c>
      <c r="EK7" s="80">
        <v>0.48</v>
      </c>
      <c r="EL7" s="80">
        <v>0.48</v>
      </c>
      <c r="EM7" s="80">
        <v>0.46</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54</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2025-12-12T09:12:59Z</dcterms:created>
  <dcterms:modified xsi:type="dcterms:W3CDTF">2026-02-12T05:09:35Z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2026-02-12T05:09:35Z</vt:filetime>
  </property>
</Properties>
</file>